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蕭惠珍\Desktop\新增資料夾\區選拔\組訓\游泳報名\"/>
    </mc:Choice>
  </mc:AlternateContent>
  <xr:revisionPtr revIDLastSave="0" documentId="13_ncr:1_{435B8017-0CCC-4D2A-A9F6-05DFB734B7AE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說明" sheetId="7" r:id="rId1"/>
    <sheet name="代碼表 " sheetId="6" r:id="rId2"/>
    <sheet name="名單" sheetId="2" r:id="rId3"/>
  </sheets>
  <definedNames>
    <definedName name="_xlnm.Print_Titles" localSheetId="1">'代碼表 '!$1:$2</definedName>
    <definedName name="_xlnm.Print_Titles" localSheetId="2">名單!$1:$3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" i="2" l="1"/>
  <c r="S5" i="2"/>
  <c r="S53" i="2" l="1"/>
  <c r="R53" i="2"/>
  <c r="Q53" i="2"/>
  <c r="S52" i="2"/>
  <c r="R52" i="2"/>
  <c r="Q52" i="2"/>
  <c r="S51" i="2"/>
  <c r="R51" i="2"/>
  <c r="Q51" i="2"/>
  <c r="S50" i="2"/>
  <c r="R50" i="2"/>
  <c r="Q50" i="2"/>
  <c r="S49" i="2"/>
  <c r="R49" i="2"/>
  <c r="Q49" i="2"/>
  <c r="S48" i="2"/>
  <c r="R48" i="2"/>
  <c r="Q48" i="2"/>
  <c r="S47" i="2"/>
  <c r="R47" i="2"/>
  <c r="Q47" i="2"/>
  <c r="S46" i="2"/>
  <c r="R46" i="2"/>
  <c r="Q46" i="2"/>
  <c r="S45" i="2"/>
  <c r="R45" i="2"/>
  <c r="Q45" i="2"/>
  <c r="S44" i="2"/>
  <c r="R44" i="2"/>
  <c r="Q44" i="2"/>
  <c r="S43" i="2"/>
  <c r="R43" i="2"/>
  <c r="Q43" i="2"/>
  <c r="S42" i="2"/>
  <c r="R42" i="2"/>
  <c r="Q42" i="2"/>
  <c r="S41" i="2"/>
  <c r="R41" i="2"/>
  <c r="Q41" i="2"/>
  <c r="S40" i="2"/>
  <c r="R40" i="2"/>
  <c r="Q40" i="2"/>
  <c r="S39" i="2"/>
  <c r="R39" i="2"/>
  <c r="Q39" i="2"/>
  <c r="S38" i="2"/>
  <c r="R38" i="2"/>
  <c r="Q38" i="2"/>
  <c r="S37" i="2"/>
  <c r="R37" i="2"/>
  <c r="Q37" i="2"/>
  <c r="S36" i="2"/>
  <c r="R36" i="2"/>
  <c r="Q36" i="2"/>
  <c r="S35" i="2"/>
  <c r="R35" i="2"/>
  <c r="Q35" i="2"/>
  <c r="S34" i="2"/>
  <c r="R34" i="2"/>
  <c r="Q34" i="2"/>
  <c r="S33" i="2"/>
  <c r="R33" i="2"/>
  <c r="Q33" i="2"/>
  <c r="S32" i="2"/>
  <c r="R32" i="2"/>
  <c r="Q32" i="2"/>
  <c r="S31" i="2"/>
  <c r="R31" i="2"/>
  <c r="Q31" i="2"/>
  <c r="S30" i="2"/>
  <c r="R30" i="2"/>
  <c r="Q30" i="2"/>
  <c r="S29" i="2"/>
  <c r="R29" i="2"/>
  <c r="Q29" i="2"/>
  <c r="S28" i="2"/>
  <c r="R28" i="2"/>
  <c r="Q28" i="2"/>
  <c r="S27" i="2"/>
  <c r="R27" i="2"/>
  <c r="Q27" i="2"/>
  <c r="S26" i="2"/>
  <c r="R26" i="2"/>
  <c r="Q26" i="2"/>
  <c r="S21" i="2"/>
  <c r="R21" i="2"/>
  <c r="Q21" i="2"/>
  <c r="S24" i="2"/>
  <c r="R24" i="2"/>
  <c r="Q24" i="2"/>
  <c r="R20" i="2"/>
  <c r="Q20" i="2"/>
  <c r="S22" i="2"/>
  <c r="R22" i="2"/>
  <c r="Q22" i="2"/>
  <c r="S19" i="2"/>
  <c r="R19" i="2"/>
  <c r="Q19" i="2"/>
  <c r="S18" i="2"/>
  <c r="R18" i="2"/>
  <c r="Q18" i="2"/>
  <c r="S17" i="2"/>
  <c r="R17" i="2"/>
  <c r="Q17" i="2"/>
  <c r="S16" i="2"/>
  <c r="R16" i="2"/>
  <c r="Q16" i="2"/>
  <c r="S15" i="2"/>
  <c r="R15" i="2"/>
  <c r="Q15" i="2"/>
  <c r="S14" i="2"/>
  <c r="R14" i="2"/>
  <c r="Q14" i="2"/>
  <c r="S9" i="2"/>
  <c r="R9" i="2"/>
  <c r="R6" i="2"/>
  <c r="S4" i="2"/>
  <c r="O53" i="2" l="1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1" i="2"/>
  <c r="O24" i="2"/>
  <c r="O20" i="2"/>
  <c r="O22" i="2"/>
  <c r="O19" i="2"/>
  <c r="O18" i="2"/>
  <c r="O17" i="2"/>
  <c r="O16" i="2"/>
  <c r="O15" i="2"/>
  <c r="O14" i="2"/>
  <c r="O13" i="2"/>
  <c r="O12" i="2"/>
  <c r="O10" i="2"/>
  <c r="O9" i="2"/>
  <c r="O8" i="2"/>
  <c r="O7" i="2"/>
  <c r="O6" i="2"/>
  <c r="O5" i="2"/>
  <c r="P42" i="2"/>
  <c r="P43" i="2"/>
  <c r="P44" i="2"/>
  <c r="P45" i="2"/>
  <c r="P46" i="2"/>
  <c r="P47" i="2"/>
  <c r="P48" i="2"/>
  <c r="P49" i="2"/>
  <c r="P50" i="2"/>
  <c r="P51" i="2"/>
  <c r="P52" i="2"/>
  <c r="P53" i="2"/>
  <c r="P34" i="2" l="1"/>
  <c r="P35" i="2"/>
  <c r="P36" i="2"/>
  <c r="P37" i="2"/>
  <c r="P38" i="2"/>
  <c r="P39" i="2"/>
  <c r="P40" i="2"/>
  <c r="P41" i="2"/>
  <c r="S12" i="2" l="1"/>
  <c r="R12" i="2"/>
  <c r="O4" i="2" l="1"/>
  <c r="P4" i="2" l="1"/>
  <c r="Q4" i="2"/>
  <c r="P5" i="2"/>
  <c r="Q5" i="2"/>
  <c r="P6" i="2"/>
  <c r="Q6" i="2"/>
  <c r="P7" i="2"/>
  <c r="Q7" i="2"/>
  <c r="R7" i="2"/>
  <c r="S7" i="2"/>
  <c r="P8" i="2"/>
  <c r="Q8" i="2"/>
  <c r="R8" i="2"/>
  <c r="S8" i="2"/>
  <c r="P9" i="2"/>
  <c r="Q9" i="2"/>
  <c r="P10" i="2"/>
  <c r="Q10" i="2"/>
  <c r="R10" i="2"/>
  <c r="S10" i="2"/>
  <c r="P12" i="2"/>
  <c r="Q12" i="2"/>
  <c r="P13" i="2"/>
  <c r="Q13" i="2"/>
  <c r="R13" i="2"/>
  <c r="S13" i="2"/>
  <c r="P14" i="2"/>
  <c r="P15" i="2"/>
  <c r="P16" i="2"/>
  <c r="P17" i="2"/>
  <c r="P18" i="2"/>
  <c r="P19" i="2"/>
  <c r="P22" i="2"/>
  <c r="P31" i="2"/>
  <c r="P32" i="2"/>
  <c r="P33" i="2"/>
  <c r="P20" i="2"/>
  <c r="P24" i="2"/>
  <c r="P21" i="2"/>
  <c r="P26" i="2"/>
  <c r="P27" i="2"/>
  <c r="P28" i="2"/>
  <c r="P29" i="2"/>
  <c r="P3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YGS</author>
    <author>user</author>
  </authors>
  <commentList>
    <comment ref="C3" authorId="0" shapeId="0" xr:uid="{00000000-0006-0000-0200-000001000000}">
      <text>
        <r>
          <rPr>
            <b/>
            <sz val="9"/>
            <color indexed="81"/>
            <rFont val="新細明體"/>
            <family val="1"/>
            <charset val="136"/>
          </rPr>
          <t>YGS:</t>
        </r>
        <r>
          <rPr>
            <sz val="9"/>
            <color indexed="81"/>
            <rFont val="新細明體"/>
            <family val="1"/>
            <charset val="136"/>
          </rPr>
          <t xml:space="preserve">
代碼1~14
[1] 八德
[2] 大成
[3] 大勇
[4] 瑞豐
[5] 霄裡
[6] 大安
[7] 茄苳
[8] 廣興
[9] 大忠
[12]八德
[13]大成
[14]永豐</t>
        </r>
      </text>
    </comment>
    <comment ref="D3" authorId="0" shapeId="0" xr:uid="{00000000-0006-0000-0200-000002000000}">
      <text>
        <r>
          <rPr>
            <b/>
            <sz val="9"/>
            <color indexed="81"/>
            <rFont val="新細明體"/>
            <family val="1"/>
            <charset val="136"/>
          </rPr>
          <t>YGS:</t>
        </r>
        <r>
          <rPr>
            <sz val="9"/>
            <color indexed="81"/>
            <rFont val="新細明體"/>
            <family val="1"/>
            <charset val="136"/>
          </rPr>
          <t xml:space="preserve">
代碼0~4
[1] 國小男生組 (小男)  
[2] 國小女生組 (小女) 
[3] 國中男生組 (國男)  
[4] 國中女生組 (國女)</t>
        </r>
      </text>
    </comment>
    <comment ref="E3" authorId="1" shapeId="0" xr:uid="{00000000-0006-0000-0200-000003000000}">
      <text>
        <r>
          <rPr>
            <sz val="9"/>
            <color indexed="81"/>
            <rFont val="新細明體"/>
            <family val="1"/>
            <charset val="136"/>
          </rPr>
          <t xml:space="preserve">輸入職稱代碼1-5
</t>
        </r>
      </text>
    </comment>
    <comment ref="F3" authorId="0" shapeId="0" xr:uid="{00000000-0006-0000-0200-000004000000}">
      <text>
        <r>
          <rPr>
            <b/>
            <sz val="9"/>
            <color indexed="81"/>
            <rFont val="新細明體"/>
            <family val="1"/>
            <charset val="136"/>
          </rPr>
          <t>YGS:</t>
        </r>
        <r>
          <rPr>
            <sz val="9"/>
            <color indexed="81"/>
            <rFont val="新細明體"/>
            <family val="1"/>
            <charset val="136"/>
          </rPr>
          <t xml:space="preserve">
輸入田徑項目代碼1~12
</t>
        </r>
      </text>
    </comment>
    <comment ref="G3" authorId="0" shapeId="0" xr:uid="{00000000-0006-0000-0200-000005000000}">
      <text>
        <r>
          <rPr>
            <b/>
            <sz val="9"/>
            <color indexed="81"/>
            <rFont val="新細明體"/>
            <family val="1"/>
            <charset val="136"/>
          </rPr>
          <t>YGS:</t>
        </r>
        <r>
          <rPr>
            <sz val="9"/>
            <color indexed="81"/>
            <rFont val="新細明體"/>
            <family val="1"/>
            <charset val="136"/>
          </rPr>
          <t xml:space="preserve">
輸入田徑項目代碼1~12</t>
        </r>
      </text>
    </comment>
    <comment ref="H3" authorId="0" shapeId="0" xr:uid="{00000000-0006-0000-0200-000006000000}">
      <text>
        <r>
          <rPr>
            <b/>
            <sz val="9"/>
            <color indexed="81"/>
            <rFont val="新細明體"/>
            <family val="1"/>
            <charset val="136"/>
          </rPr>
          <t>YGS:</t>
        </r>
        <r>
          <rPr>
            <sz val="9"/>
            <color indexed="81"/>
            <rFont val="新細明體"/>
            <family val="1"/>
            <charset val="136"/>
          </rPr>
          <t xml:space="preserve">
輸入田徑項目代碼1~12</t>
        </r>
      </text>
    </comment>
    <comment ref="I3" authorId="0" shapeId="0" xr:uid="{00000000-0006-0000-0200-000007000000}">
      <text>
        <r>
          <rPr>
            <b/>
            <sz val="9"/>
            <color indexed="81"/>
            <rFont val="新細明體"/>
            <family val="1"/>
            <charset val="136"/>
          </rPr>
          <t>YGS:</t>
        </r>
        <r>
          <rPr>
            <sz val="9"/>
            <color indexed="81"/>
            <rFont val="新細明體"/>
            <family val="1"/>
            <charset val="136"/>
          </rPr>
          <t xml:space="preserve">
輸入田徑項目代碼1~12</t>
        </r>
      </text>
    </comment>
    <comment ref="P3" authorId="0" shapeId="0" xr:uid="{00000000-0006-0000-0200-000008000000}">
      <text>
        <r>
          <rPr>
            <b/>
            <sz val="9"/>
            <color indexed="81"/>
            <rFont val="新細明體"/>
            <family val="1"/>
            <charset val="136"/>
          </rPr>
          <t>YGS:</t>
        </r>
        <r>
          <rPr>
            <sz val="9"/>
            <color indexed="81"/>
            <rFont val="新細明體"/>
            <family val="1"/>
            <charset val="136"/>
          </rPr>
          <t xml:space="preserve">
輸入代碼後會自動顯示
, 不用人工輸入</t>
        </r>
      </text>
    </comment>
    <comment ref="R3" authorId="0" shapeId="0" xr:uid="{00000000-0006-0000-0200-000009000000}">
      <text>
        <r>
          <rPr>
            <b/>
            <sz val="9"/>
            <color indexed="81"/>
            <rFont val="新細明體"/>
            <family val="1"/>
            <charset val="136"/>
          </rPr>
          <t>YGS:</t>
        </r>
        <r>
          <rPr>
            <sz val="9"/>
            <color indexed="81"/>
            <rFont val="新細明體"/>
            <family val="1"/>
            <charset val="136"/>
          </rPr>
          <t xml:space="preserve">
輸入代碼後會自動顯示
, 不用人工輸入</t>
        </r>
      </text>
    </comment>
    <comment ref="S3" authorId="0" shapeId="0" xr:uid="{00000000-0006-0000-0200-00000A000000}">
      <text>
        <r>
          <rPr>
            <b/>
            <sz val="9"/>
            <color indexed="81"/>
            <rFont val="新細明體"/>
            <family val="1"/>
            <charset val="136"/>
          </rPr>
          <t>YGS:</t>
        </r>
        <r>
          <rPr>
            <sz val="9"/>
            <color indexed="81"/>
            <rFont val="新細明體"/>
            <family val="1"/>
            <charset val="136"/>
          </rPr>
          <t xml:space="preserve">
輸入代碼後會自動顯示
, 不用人工輸入</t>
        </r>
      </text>
    </comment>
  </commentList>
</comments>
</file>

<file path=xl/sharedStrings.xml><?xml version="1.0" encoding="utf-8"?>
<sst xmlns="http://schemas.openxmlformats.org/spreadsheetml/2006/main" count="285" uniqueCount="111">
  <si>
    <t>代碼</t>
  </si>
  <si>
    <t>單位全稱</t>
  </si>
  <si>
    <t>簡稱</t>
  </si>
  <si>
    <t>組別全稱</t>
    <phoneticPr fontId="2" type="noConversion"/>
  </si>
  <si>
    <t>組別簡稱</t>
    <phoneticPr fontId="2" type="noConversion"/>
  </si>
  <si>
    <t>職稱</t>
    <phoneticPr fontId="2" type="noConversion"/>
  </si>
  <si>
    <t>領隊</t>
    <phoneticPr fontId="2" type="noConversion"/>
  </si>
  <si>
    <t>指導</t>
    <phoneticPr fontId="2" type="noConversion"/>
  </si>
  <si>
    <t>管理</t>
    <phoneticPr fontId="2" type="noConversion"/>
  </si>
  <si>
    <t>隊本部</t>
    <phoneticPr fontId="2" type="noConversion"/>
  </si>
  <si>
    <t>隊部</t>
    <phoneticPr fontId="2" type="noConversion"/>
  </si>
  <si>
    <t>參賽項目代碼</t>
    <phoneticPr fontId="2" type="noConversion"/>
  </si>
  <si>
    <t>選手</t>
    <phoneticPr fontId="2" type="noConversion"/>
  </si>
  <si>
    <t>職稱</t>
  </si>
  <si>
    <t>代碼</t>
    <phoneticPr fontId="2" type="noConversion"/>
  </si>
  <si>
    <t>單位名稱</t>
    <phoneticPr fontId="2" type="noConversion"/>
  </si>
  <si>
    <t>姓名</t>
    <phoneticPr fontId="2" type="noConversion"/>
  </si>
  <si>
    <t>一</t>
    <phoneticPr fontId="2" type="noConversion"/>
  </si>
  <si>
    <t>二</t>
    <phoneticPr fontId="2" type="noConversion"/>
  </si>
  <si>
    <t>三</t>
    <phoneticPr fontId="2" type="noConversion"/>
  </si>
  <si>
    <t>四</t>
    <phoneticPr fontId="2" type="noConversion"/>
  </si>
  <si>
    <t>簡稱</t>
    <phoneticPr fontId="2" type="noConversion"/>
  </si>
  <si>
    <t>組別</t>
    <phoneticPr fontId="2" type="noConversion"/>
  </si>
  <si>
    <t>單位</t>
    <phoneticPr fontId="2" type="noConversion"/>
  </si>
  <si>
    <t>順序</t>
    <phoneticPr fontId="2" type="noConversion"/>
  </si>
  <si>
    <t>參賽項目一</t>
    <phoneticPr fontId="2" type="noConversion"/>
  </si>
  <si>
    <t>參賽項目二</t>
    <phoneticPr fontId="2" type="noConversion"/>
  </si>
  <si>
    <t>八德國小</t>
    <phoneticPr fontId="2" type="noConversion"/>
  </si>
  <si>
    <t>大成國小</t>
    <phoneticPr fontId="2" type="noConversion"/>
  </si>
  <si>
    <t>大勇國小</t>
    <phoneticPr fontId="2" type="noConversion"/>
  </si>
  <si>
    <t>瑞豐國小</t>
    <phoneticPr fontId="2" type="noConversion"/>
  </si>
  <si>
    <t>霄裡國小</t>
    <phoneticPr fontId="2" type="noConversion"/>
  </si>
  <si>
    <t>大安國小</t>
    <phoneticPr fontId="2" type="noConversion"/>
  </si>
  <si>
    <t>茄苳國小</t>
    <phoneticPr fontId="2" type="noConversion"/>
  </si>
  <si>
    <t>廣興國小</t>
    <phoneticPr fontId="2" type="noConversion"/>
  </si>
  <si>
    <t>大忠國小</t>
    <phoneticPr fontId="2" type="noConversion"/>
  </si>
  <si>
    <t>八德</t>
    <phoneticPr fontId="2" type="noConversion"/>
  </si>
  <si>
    <t>大成</t>
    <phoneticPr fontId="2" type="noConversion"/>
  </si>
  <si>
    <t>大勇</t>
    <phoneticPr fontId="2" type="noConversion"/>
  </si>
  <si>
    <t>瑞豐</t>
    <phoneticPr fontId="2" type="noConversion"/>
  </si>
  <si>
    <t>霄裡</t>
    <phoneticPr fontId="2" type="noConversion"/>
  </si>
  <si>
    <t>大安</t>
    <phoneticPr fontId="2" type="noConversion"/>
  </si>
  <si>
    <t>茄苳</t>
    <phoneticPr fontId="2" type="noConversion"/>
  </si>
  <si>
    <t>廣興</t>
    <phoneticPr fontId="2" type="noConversion"/>
  </si>
  <si>
    <t>大忠</t>
    <phoneticPr fontId="2" type="noConversion"/>
  </si>
  <si>
    <t>國曆生年</t>
    <phoneticPr fontId="2" type="noConversion"/>
  </si>
  <si>
    <t>生月</t>
    <phoneticPr fontId="2" type="noConversion"/>
  </si>
  <si>
    <t>生日</t>
    <phoneticPr fontId="2" type="noConversion"/>
  </si>
  <si>
    <t>是否原住民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</si>
  <si>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</si>
  <si>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</si>
  <si>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</si>
  <si>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</si>
  <si>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</si>
  <si>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>承辦人及連絡電話：</t>
    <phoneticPr fontId="2" type="noConversion"/>
  </si>
  <si>
    <t>email:</t>
    <phoneticPr fontId="2" type="noConversion"/>
  </si>
  <si>
    <t>組別</t>
    <phoneticPr fontId="2" type="noConversion"/>
  </si>
  <si>
    <t>男甲</t>
    <phoneticPr fontId="2" type="noConversion"/>
  </si>
  <si>
    <t>女甲</t>
    <phoneticPr fontId="2" type="noConversion"/>
  </si>
  <si>
    <t>男乙</t>
    <phoneticPr fontId="2" type="noConversion"/>
  </si>
  <si>
    <t>女乙</t>
    <phoneticPr fontId="2" type="noConversion"/>
  </si>
  <si>
    <t>小男甲組</t>
    <phoneticPr fontId="2" type="noConversion"/>
  </si>
  <si>
    <t>小女甲組</t>
    <phoneticPr fontId="2" type="noConversion"/>
  </si>
  <si>
    <t>小男乙組</t>
    <phoneticPr fontId="2" type="noConversion"/>
  </si>
  <si>
    <t>小女乙組</t>
    <phoneticPr fontId="2" type="noConversion"/>
  </si>
  <si>
    <t xml:space="preserve"> </t>
    <phoneticPr fontId="2" type="noConversion"/>
  </si>
  <si>
    <t xml:space="preserve">    報名專用電子信箱：tg040050@mail.rfes.tyc.edu.tw</t>
    <phoneticPr fontId="2" type="noConversion"/>
  </si>
  <si>
    <t xml:space="preserve">行政組 : 瑞豐國小  蕭主任　03-3682787分機310  </t>
    <phoneticPr fontId="2" type="noConversion"/>
  </si>
  <si>
    <r>
      <t xml:space="preserve">    夾檔方式mail給我們，主旨請輸入</t>
    </r>
    <r>
      <rPr>
        <b/>
        <sz val="12"/>
        <color rgb="FFFF0000"/>
        <rFont val="標楷體"/>
        <family val="4"/>
        <charset val="136"/>
      </rPr>
      <t>「112-(校名)國小-中小運八德區游泳代表隊報名表」</t>
    </r>
    <r>
      <rPr>
        <sz val="12"/>
        <rFont val="標楷體"/>
        <family val="4"/>
        <charset val="136"/>
      </rPr>
      <t>。</t>
    </r>
    <phoneticPr fontId="2" type="noConversion"/>
  </si>
  <si>
    <r>
      <t>二、貴單位之報名資料請上網下載（</t>
    </r>
    <r>
      <rPr>
        <b/>
        <sz val="12"/>
        <color rgb="FFFF0000"/>
        <rFont val="標楷體"/>
        <family val="4"/>
        <charset val="136"/>
      </rPr>
      <t>112-00國小-桃園市中小運八德區游泳代表隊報名表.xls</t>
    </r>
    <r>
      <rPr>
        <sz val="12"/>
        <rFont val="標楷體"/>
        <family val="4"/>
        <charset val="136"/>
      </rPr>
      <t>）
    檔案，以利核對。</t>
    </r>
    <phoneticPr fontId="2" type="noConversion"/>
  </si>
  <si>
    <t>八德區-112年桃園市中小學校聯合運動會八德區游泳代表隊報名人數統計</t>
    <phoneticPr fontId="2" type="noConversion"/>
  </si>
  <si>
    <t>一、相關資訊將登載於瑞豐國小網頁https://www.rfes.tyc.edu.tw/</t>
    <phoneticPr fontId="2" type="noConversion"/>
  </si>
  <si>
    <t>三、統計作業時間，請大家配合依時繳回，並將連絡電話填入，如有疑問才好連絡，謝謝。</t>
    <phoneticPr fontId="2" type="noConversion"/>
  </si>
  <si>
    <t>游泳項目</t>
    <phoneticPr fontId="2" type="noConversion"/>
  </si>
  <si>
    <t>自由式50公尺</t>
    <phoneticPr fontId="2" type="noConversion"/>
  </si>
  <si>
    <t>自由式100公尺</t>
    <phoneticPr fontId="2" type="noConversion"/>
  </si>
  <si>
    <t>自由式200公尺</t>
    <phoneticPr fontId="2" type="noConversion"/>
  </si>
  <si>
    <t>自由式400公尺</t>
    <phoneticPr fontId="2" type="noConversion"/>
  </si>
  <si>
    <t>蛙式50公尺</t>
    <phoneticPr fontId="2" type="noConversion"/>
  </si>
  <si>
    <t>蛙式100公尺</t>
    <phoneticPr fontId="2" type="noConversion"/>
  </si>
  <si>
    <t>仰式50公尺</t>
    <phoneticPr fontId="2" type="noConversion"/>
  </si>
  <si>
    <t>仰式100公尺</t>
    <phoneticPr fontId="2" type="noConversion"/>
  </si>
  <si>
    <t>蝶式50公尺</t>
    <phoneticPr fontId="2" type="noConversion"/>
  </si>
  <si>
    <t>蝶式100公尺</t>
    <phoneticPr fontId="2" type="noConversion"/>
  </si>
  <si>
    <t>混合式200公尺</t>
    <phoneticPr fontId="2" type="noConversion"/>
  </si>
  <si>
    <t>八德區112年桃園市中小學聯合運動大會游泳代表隊各項代碼一覽表</t>
    <phoneticPr fontId="2" type="noConversion"/>
  </si>
  <si>
    <t xml:space="preserve">    (一)統計各校游泳參賽人員12/2(星期五)下午4:00截止，因中心學校需編組訓概算。</t>
    <phoneticPr fontId="2" type="noConversion"/>
  </si>
  <si>
    <t>參賽項目(甲組單項最多二項,乙組二項,接力不限)</t>
    <phoneticPr fontId="2" type="noConversion"/>
  </si>
  <si>
    <t xml:space="preserve">李和霖 </t>
  </si>
  <si>
    <t>自由式50公尺</t>
  </si>
  <si>
    <t>黃琪婷</t>
  </si>
  <si>
    <t>羅允妍</t>
  </si>
  <si>
    <t>陳思彤</t>
  </si>
  <si>
    <t xml:space="preserve">吳庭瑋 </t>
  </si>
  <si>
    <t xml:space="preserve">黃俊源  </t>
  </si>
  <si>
    <t>劉士愷</t>
  </si>
  <si>
    <t>大勇國小</t>
  </si>
  <si>
    <t>女乙</t>
    <phoneticPr fontId="2" type="noConversion"/>
  </si>
  <si>
    <t>自由式100公尺</t>
  </si>
  <si>
    <t>蒲澄希</t>
  </si>
  <si>
    <t>洪詩涵</t>
  </si>
  <si>
    <t>洪子寧</t>
  </si>
  <si>
    <t>羅予謙</t>
  </si>
  <si>
    <t>張宥俊</t>
  </si>
  <si>
    <t>蒲昀希</t>
  </si>
  <si>
    <t>劉宇珊</t>
  </si>
  <si>
    <t xml:space="preserve">鄭安騰 </t>
  </si>
  <si>
    <t xml:space="preserve">鄭品妍 </t>
  </si>
  <si>
    <t>八德區112年桃園市中小運游泳代表隊報名人數統計</t>
    <phoneticPr fontId="2" type="noConversion"/>
  </si>
  <si>
    <t>吳怡萱</t>
    <phoneticPr fontId="2" type="noConversion"/>
  </si>
  <si>
    <t>傅楷淇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</si>
</sst>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9"/>
      <color indexed="81"/>
      <name val="新細明體"/>
      <family val="1"/>
      <charset val="136"/>
    </font>
    <font>
      <b/>
      <sz val="9"/>
      <color indexed="81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11"/>
      <name val="細明體"/>
      <family val="3"/>
      <charset val="136"/>
    </font>
    <font>
      <sz val="12"/>
      <color indexed="10"/>
      <name val="標楷體"/>
      <family val="4"/>
      <charset val="136"/>
    </font>
    <font>
      <sz val="11"/>
      <color rgb="FF000000"/>
      <name val="新細明體"/>
      <family val="1"/>
      <charset val="136"/>
      <scheme val="minor"/>
    </font>
    <font>
      <b/>
      <sz val="12"/>
      <color rgb="FFFF0000"/>
      <name val="標楷體"/>
      <family val="4"/>
      <charset val="136"/>
    </font>
    <font>
      <b/>
      <sz val="12"/>
      <name val="標楷體"/>
      <family val="4"/>
      <charset val="136"/>
    </font>
    <font>
      <b/>
      <sz val="15"/>
      <name val="標楷體"/>
      <family val="4"/>
      <charset val="136"/>
    </font>
    <font>
      <sz val="11"/>
      <color rgb="FF0070C0"/>
      <name val="細明體"/>
      <family val="3"/>
      <charset val="136"/>
    </font>
    <font>
      <sz val="11"/>
      <color rgb="FFFF0000"/>
      <name val="細明體"/>
      <family val="3"/>
      <charset val="136"/>
    </font>
    <font>
      <b/>
      <sz val="15"/>
      <color theme="1"/>
      <name val="標楷體"/>
      <family val="4"/>
      <charset val="136"/>
    </font>
    <font>
      <sz val="15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color theme="1"/>
      <name val="細明體"/>
      <family val="3"/>
      <charset val="136"/>
    </font>
    <font>
      <b/>
      <sz val="11"/>
      <color theme="1"/>
      <name val="細明體"/>
      <family val="3"/>
      <charset val="136"/>
    </font>
    <font>
      <sz val="9"/>
      <color theme="1"/>
      <name val="細明體"/>
      <family val="3"/>
      <charset val="136"/>
    </font>
    <font>
      <sz val="12"/>
      <color theme="1"/>
      <name val="新細明體"/>
      <family val="1"/>
      <charset val="136"/>
    </font>
    <font>
      <sz val="11"/>
      <color theme="1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9" fillId="0" borderId="21" xfId="0" applyFont="1" applyBorder="1" applyAlignment="1">
      <alignment horizontal="center"/>
    </xf>
    <xf numFmtId="0" fontId="9" fillId="0" borderId="21" xfId="0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>
      <alignment horizontal="center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23" xfId="0" applyFont="1" applyBorder="1" applyAlignment="1" applyProtection="1">
      <alignment horizontal="center"/>
      <protection locked="0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 applyProtection="1">
      <alignment horizontal="center"/>
      <protection locked="0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 applyProtection="1">
      <alignment horizontal="center"/>
      <protection locked="0"/>
    </xf>
    <xf numFmtId="0" fontId="11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1" fillId="0" borderId="21" xfId="0" applyFont="1" applyBorder="1" applyAlignment="1">
      <alignment horizontal="center" vertical="center"/>
    </xf>
    <xf numFmtId="0" fontId="9" fillId="0" borderId="31" xfId="0" applyFont="1" applyBorder="1" applyAlignment="1" applyProtection="1">
      <alignment horizontal="center"/>
      <protection locked="0"/>
    </xf>
    <xf numFmtId="0" fontId="9" fillId="0" borderId="32" xfId="0" applyFont="1" applyBorder="1" applyAlignment="1" applyProtection="1">
      <alignment horizontal="center"/>
      <protection locked="0"/>
    </xf>
    <xf numFmtId="0" fontId="9" fillId="0" borderId="33" xfId="0" applyFont="1" applyBorder="1" applyAlignment="1" applyProtection="1">
      <alignment horizontal="center"/>
      <protection locked="0"/>
    </xf>
    <xf numFmtId="0" fontId="9" fillId="0" borderId="34" xfId="0" applyFont="1" applyBorder="1" applyAlignment="1" applyProtection="1">
      <alignment horizontal="center"/>
      <protection locked="0"/>
    </xf>
    <xf numFmtId="0" fontId="9" fillId="0" borderId="35" xfId="0" applyFont="1" applyBorder="1" applyAlignment="1" applyProtection="1">
      <alignment horizontal="center"/>
      <protection locked="0"/>
    </xf>
    <xf numFmtId="0" fontId="9" fillId="0" borderId="3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9" fillId="0" borderId="49" xfId="0" applyFont="1" applyBorder="1" applyAlignment="1" applyProtection="1">
      <alignment horizontal="left"/>
      <protection locked="0"/>
    </xf>
    <xf numFmtId="0" fontId="9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7" fillId="0" borderId="44" xfId="0" applyFont="1" applyBorder="1" applyAlignment="1" applyProtection="1">
      <alignment horizontal="center" vertical="center"/>
      <protection locked="0"/>
    </xf>
    <xf numFmtId="0" fontId="18" fillId="0" borderId="44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20" fillId="0" borderId="44" xfId="0" applyFont="1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 wrapText="1"/>
      <protection locked="0"/>
    </xf>
    <xf numFmtId="0" fontId="23" fillId="0" borderId="25" xfId="0" applyFont="1" applyBorder="1" applyAlignment="1" applyProtection="1">
      <alignment horizontal="center" vertical="center" textRotation="255" wrapText="1"/>
      <protection locked="0"/>
    </xf>
    <xf numFmtId="0" fontId="21" fillId="0" borderId="25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 applyProtection="1">
      <alignment horizontal="center" vertical="center"/>
      <protection locked="0"/>
    </xf>
    <xf numFmtId="0" fontId="21" fillId="0" borderId="28" xfId="0" applyFont="1" applyBorder="1" applyAlignment="1" applyProtection="1">
      <alignment horizontal="center" vertical="center" wrapText="1"/>
      <protection locked="0"/>
    </xf>
    <xf numFmtId="0" fontId="23" fillId="0" borderId="28" xfId="0" applyFont="1" applyBorder="1" applyAlignment="1" applyProtection="1">
      <alignment horizontal="center" vertical="center" textRotation="255" wrapText="1"/>
      <protection locked="0"/>
    </xf>
    <xf numFmtId="0" fontId="21" fillId="0" borderId="2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/>
    </xf>
    <xf numFmtId="0" fontId="21" fillId="0" borderId="25" xfId="0" applyFont="1" applyBorder="1" applyProtection="1">
      <protection locked="0"/>
    </xf>
    <xf numFmtId="0" fontId="21" fillId="0" borderId="25" xfId="0" applyFont="1" applyBorder="1" applyAlignment="1" applyProtection="1">
      <alignment horizontal="center"/>
      <protection locked="0"/>
    </xf>
    <xf numFmtId="0" fontId="21" fillId="0" borderId="35" xfId="0" applyFont="1" applyBorder="1" applyAlignment="1" applyProtection="1">
      <alignment horizontal="center"/>
      <protection locked="0"/>
    </xf>
    <xf numFmtId="0" fontId="21" fillId="0" borderId="39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21" xfId="0" applyFont="1" applyBorder="1" applyProtection="1">
      <protection locked="0"/>
    </xf>
    <xf numFmtId="0" fontId="21" fillId="0" borderId="21" xfId="0" applyFont="1" applyBorder="1" applyAlignment="1" applyProtection="1">
      <alignment horizont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horizontal="center"/>
      <protection locked="0"/>
    </xf>
    <xf numFmtId="0" fontId="21" fillId="0" borderId="40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1" fillId="0" borderId="29" xfId="0" applyFont="1" applyBorder="1" applyAlignment="1">
      <alignment horizontal="center"/>
    </xf>
    <xf numFmtId="0" fontId="21" fillId="0" borderId="22" xfId="0" applyFont="1" applyBorder="1" applyProtection="1">
      <protection locked="0"/>
    </xf>
    <xf numFmtId="0" fontId="21" fillId="0" borderId="22" xfId="0" applyFont="1" applyBorder="1" applyAlignment="1" applyProtection="1">
      <alignment horizont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0" fontId="21" fillId="0" borderId="34" xfId="0" applyFont="1" applyBorder="1" applyAlignment="1" applyProtection="1">
      <alignment horizontal="center"/>
      <protection locked="0"/>
    </xf>
    <xf numFmtId="0" fontId="21" fillId="0" borderId="43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5" fillId="0" borderId="21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/>
    </xf>
    <xf numFmtId="0" fontId="21" fillId="0" borderId="23" xfId="0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6"/>
  <sheetViews>
    <sheetView workbookViewId="0">
      <selection activeCell="A4" sqref="A4"/>
    </sheetView>
  </sheetViews>
  <sheetFormatPr defaultColWidth="9" defaultRowHeight="17" x14ac:dyDescent="0.4"/>
  <cols>
    <col min="1" max="1" width="99.26953125" style="40" bestFit="1" customWidth="1"/>
    <col min="2" max="16384" width="9" style="40"/>
  </cols>
  <sheetData>
    <row r="1" spans="1:1" ht="21" customHeight="1" x14ac:dyDescent="0.4">
      <c r="A1" s="91" t="s">
        <v>70</v>
      </c>
    </row>
    <row r="2" spans="1:1" ht="15" customHeight="1" x14ac:dyDescent="0.4"/>
    <row r="3" spans="1:1" ht="25" customHeight="1" x14ac:dyDescent="0.4">
      <c r="A3" s="40" t="s">
        <v>71</v>
      </c>
    </row>
    <row r="4" spans="1:1" ht="25" customHeight="1" x14ac:dyDescent="0.4">
      <c r="A4" s="71" t="s">
        <v>86</v>
      </c>
    </row>
    <row r="5" spans="1:1" ht="42.75" customHeight="1" x14ac:dyDescent="0.4">
      <c r="A5" s="40" t="s">
        <v>69</v>
      </c>
    </row>
    <row r="6" spans="1:1" ht="25" customHeight="1" x14ac:dyDescent="0.4">
      <c r="A6" s="40" t="s">
        <v>68</v>
      </c>
    </row>
    <row r="7" spans="1:1" ht="25" customHeight="1" x14ac:dyDescent="0.4">
      <c r="A7" s="71" t="s">
        <v>66</v>
      </c>
    </row>
    <row r="8" spans="1:1" ht="36" customHeight="1" x14ac:dyDescent="0.4">
      <c r="A8" s="40" t="s">
        <v>72</v>
      </c>
    </row>
    <row r="9" spans="1:1" ht="15" customHeight="1" x14ac:dyDescent="0.4">
      <c r="A9" s="54"/>
    </row>
    <row r="10" spans="1:1" ht="25" customHeight="1" x14ac:dyDescent="0.4"/>
    <row r="11" spans="1:1" ht="25" customHeight="1" x14ac:dyDescent="0.4">
      <c r="A11" s="72" t="s">
        <v>67</v>
      </c>
    </row>
    <row r="12" spans="1:1" ht="22.5" customHeight="1" x14ac:dyDescent="0.4">
      <c r="A12" s="71"/>
    </row>
    <row r="13" spans="1:1" ht="36.65" customHeight="1" x14ac:dyDescent="0.4"/>
    <row r="14" spans="1:1" ht="25" customHeight="1" x14ac:dyDescent="0.4"/>
    <row r="15" spans="1:1" ht="25" customHeight="1" x14ac:dyDescent="0.4"/>
    <row r="16" spans="1:1" ht="25" customHeight="1" x14ac:dyDescent="0.4"/>
    <row r="17" ht="25" customHeight="1" x14ac:dyDescent="0.4"/>
    <row r="18" ht="15" customHeight="1" x14ac:dyDescent="0.4"/>
    <row r="20" ht="21.75" customHeight="1" x14ac:dyDescent="0.4"/>
    <row r="21" ht="21.75" customHeight="1" x14ac:dyDescent="0.4"/>
    <row r="22" ht="21.75" customHeight="1" x14ac:dyDescent="0.4"/>
    <row r="23" ht="21.75" customHeight="1" x14ac:dyDescent="0.4"/>
    <row r="24" ht="21.75" customHeight="1" x14ac:dyDescent="0.4"/>
    <row r="25" ht="21.75" customHeight="1" x14ac:dyDescent="0.4"/>
    <row r="26" ht="21.75" customHeight="1" x14ac:dyDescent="0.4"/>
  </sheetData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4"/>
  <sheetViews>
    <sheetView workbookViewId="0">
      <pane ySplit="2" topLeftCell="A3" activePane="bottomLeft" state="frozen"/>
      <selection pane="bottomLeft" activeCell="F12" sqref="F12"/>
    </sheetView>
  </sheetViews>
  <sheetFormatPr defaultColWidth="9" defaultRowHeight="19.5" customHeight="1" x14ac:dyDescent="0.4"/>
  <cols>
    <col min="1" max="1" width="5.453125" style="15" bestFit="1" customWidth="1"/>
    <col min="2" max="2" width="9.7265625" style="11" customWidth="1"/>
    <col min="3" max="3" width="6" style="15" customWidth="1"/>
    <col min="4" max="4" width="11.6328125" style="11" bestFit="1" customWidth="1"/>
    <col min="5" max="5" width="10.08984375" style="11" customWidth="1"/>
    <col min="6" max="6" width="13.90625" style="11" bestFit="1" customWidth="1"/>
    <col min="7" max="7" width="5.453125" style="15" bestFit="1" customWidth="1"/>
    <col min="8" max="8" width="7.453125" style="11" bestFit="1" customWidth="1"/>
    <col min="9" max="16384" width="9" style="11"/>
  </cols>
  <sheetData>
    <row r="1" spans="1:8" ht="26.25" customHeight="1" x14ac:dyDescent="0.4">
      <c r="A1" s="23"/>
      <c r="B1" s="39" t="s">
        <v>85</v>
      </c>
      <c r="C1" s="23"/>
      <c r="D1" s="24"/>
      <c r="E1" s="24"/>
      <c r="F1" s="24"/>
      <c r="G1" s="23"/>
      <c r="H1" s="25"/>
    </row>
    <row r="2" spans="1:8" s="6" customFormat="1" ht="18.75" customHeight="1" x14ac:dyDescent="0.4">
      <c r="A2" s="31" t="s">
        <v>0</v>
      </c>
      <c r="B2" s="32" t="s">
        <v>1</v>
      </c>
      <c r="C2" s="33" t="s">
        <v>2</v>
      </c>
      <c r="D2" s="32" t="s">
        <v>3</v>
      </c>
      <c r="E2" s="32" t="s">
        <v>4</v>
      </c>
      <c r="F2" s="92" t="s">
        <v>73</v>
      </c>
      <c r="G2" s="33" t="s">
        <v>0</v>
      </c>
      <c r="H2" s="34" t="s">
        <v>5</v>
      </c>
    </row>
    <row r="3" spans="1:8" s="6" customFormat="1" ht="18.75" customHeight="1" x14ac:dyDescent="0.4">
      <c r="A3" s="19">
        <v>0</v>
      </c>
      <c r="B3" s="1"/>
      <c r="C3" s="3"/>
      <c r="D3" s="1" t="s">
        <v>9</v>
      </c>
      <c r="E3" s="1" t="s">
        <v>10</v>
      </c>
      <c r="F3" s="2"/>
      <c r="G3" s="3">
        <v>0</v>
      </c>
      <c r="H3" s="4"/>
    </row>
    <row r="4" spans="1:8" ht="18.75" customHeight="1" x14ac:dyDescent="0.4">
      <c r="A4" s="20">
        <v>1</v>
      </c>
      <c r="B4" s="5" t="s">
        <v>27</v>
      </c>
      <c r="C4" s="8" t="s">
        <v>36</v>
      </c>
      <c r="D4" s="75" t="s">
        <v>61</v>
      </c>
      <c r="E4" s="75" t="s">
        <v>57</v>
      </c>
      <c r="F4" s="7" t="s">
        <v>74</v>
      </c>
      <c r="G4" s="8">
        <v>1</v>
      </c>
      <c r="H4" s="9" t="s">
        <v>6</v>
      </c>
    </row>
    <row r="5" spans="1:8" ht="18.75" customHeight="1" x14ac:dyDescent="0.4">
      <c r="A5" s="21">
        <v>2</v>
      </c>
      <c r="B5" s="10" t="s">
        <v>28</v>
      </c>
      <c r="C5" s="12" t="s">
        <v>37</v>
      </c>
      <c r="D5" s="75" t="s">
        <v>62</v>
      </c>
      <c r="E5" s="75" t="s">
        <v>58</v>
      </c>
      <c r="F5" s="7" t="s">
        <v>75</v>
      </c>
      <c r="G5" s="12">
        <v>2</v>
      </c>
      <c r="H5" s="9" t="s">
        <v>7</v>
      </c>
    </row>
    <row r="6" spans="1:8" ht="18.75" customHeight="1" x14ac:dyDescent="0.4">
      <c r="A6" s="21">
        <v>3</v>
      </c>
      <c r="B6" s="10" t="s">
        <v>29</v>
      </c>
      <c r="C6" s="12" t="s">
        <v>38</v>
      </c>
      <c r="D6" s="75" t="s">
        <v>63</v>
      </c>
      <c r="E6" s="75" t="s">
        <v>59</v>
      </c>
      <c r="F6" s="7" t="s">
        <v>76</v>
      </c>
      <c r="G6" s="12">
        <v>3</v>
      </c>
      <c r="H6" s="9" t="s">
        <v>8</v>
      </c>
    </row>
    <row r="7" spans="1:8" ht="18.75" customHeight="1" x14ac:dyDescent="0.4">
      <c r="A7" s="21">
        <v>4</v>
      </c>
      <c r="B7" s="10" t="s">
        <v>30</v>
      </c>
      <c r="C7" s="12" t="s">
        <v>39</v>
      </c>
      <c r="D7" s="75" t="s">
        <v>64</v>
      </c>
      <c r="E7" s="75" t="s">
        <v>60</v>
      </c>
      <c r="F7" s="7" t="s">
        <v>77</v>
      </c>
      <c r="G7" s="12">
        <v>4</v>
      </c>
      <c r="H7" s="9" t="s">
        <v>12</v>
      </c>
    </row>
    <row r="8" spans="1:8" ht="18.75" customHeight="1" x14ac:dyDescent="0.4">
      <c r="A8" s="21">
        <v>5</v>
      </c>
      <c r="B8" s="10" t="s">
        <v>31</v>
      </c>
      <c r="C8" s="12" t="s">
        <v>40</v>
      </c>
      <c r="D8" s="75"/>
      <c r="E8" s="75"/>
      <c r="F8" s="7" t="s">
        <v>78</v>
      </c>
      <c r="G8" s="12">
        <v>5</v>
      </c>
      <c r="H8" s="9"/>
    </row>
    <row r="9" spans="1:8" ht="18.75" customHeight="1" x14ac:dyDescent="0.4">
      <c r="A9" s="21">
        <v>6</v>
      </c>
      <c r="B9" s="10" t="s">
        <v>32</v>
      </c>
      <c r="C9" s="12" t="s">
        <v>41</v>
      </c>
      <c r="D9" s="75"/>
      <c r="E9" s="75"/>
      <c r="F9" s="7" t="s">
        <v>79</v>
      </c>
      <c r="G9" s="12">
        <v>6</v>
      </c>
      <c r="H9" s="9"/>
    </row>
    <row r="10" spans="1:8" ht="18.75" customHeight="1" x14ac:dyDescent="0.4">
      <c r="A10" s="21">
        <v>7</v>
      </c>
      <c r="B10" s="10" t="s">
        <v>33</v>
      </c>
      <c r="C10" s="12" t="s">
        <v>42</v>
      </c>
      <c r="D10" s="75"/>
      <c r="E10" s="75"/>
      <c r="F10" s="7" t="s">
        <v>80</v>
      </c>
      <c r="G10" s="12">
        <v>7</v>
      </c>
      <c r="H10" s="9"/>
    </row>
    <row r="11" spans="1:8" ht="18.75" customHeight="1" x14ac:dyDescent="0.4">
      <c r="A11" s="21">
        <v>8</v>
      </c>
      <c r="B11" s="10" t="s">
        <v>34</v>
      </c>
      <c r="C11" s="12" t="s">
        <v>43</v>
      </c>
      <c r="D11" s="75"/>
      <c r="E11" s="75"/>
      <c r="F11" s="7" t="s">
        <v>81</v>
      </c>
      <c r="G11" s="12">
        <v>8</v>
      </c>
      <c r="H11" s="9"/>
    </row>
    <row r="12" spans="1:8" ht="18.75" customHeight="1" x14ac:dyDescent="0.4">
      <c r="A12" s="21">
        <v>9</v>
      </c>
      <c r="B12" s="10" t="s">
        <v>35</v>
      </c>
      <c r="C12" s="12" t="s">
        <v>44</v>
      </c>
      <c r="D12" s="75"/>
      <c r="E12" s="75"/>
      <c r="F12" s="7" t="s">
        <v>82</v>
      </c>
      <c r="G12" s="12">
        <v>9</v>
      </c>
      <c r="H12" s="9"/>
    </row>
    <row r="13" spans="1:8" ht="18.75" customHeight="1" x14ac:dyDescent="0.4">
      <c r="A13" s="21">
        <v>10</v>
      </c>
      <c r="B13" s="73"/>
      <c r="C13" s="74"/>
      <c r="D13" s="75"/>
      <c r="E13" s="75"/>
      <c r="F13" s="7" t="s">
        <v>83</v>
      </c>
      <c r="G13" s="12">
        <v>10</v>
      </c>
      <c r="H13" s="9"/>
    </row>
    <row r="14" spans="1:8" ht="18.75" customHeight="1" x14ac:dyDescent="0.4">
      <c r="A14" s="21">
        <v>11</v>
      </c>
      <c r="B14" s="73"/>
      <c r="C14" s="74"/>
      <c r="F14" s="7" t="s">
        <v>84</v>
      </c>
      <c r="G14" s="12">
        <v>11</v>
      </c>
      <c r="H14" s="9"/>
    </row>
    <row r="15" spans="1:8" ht="18.75" customHeight="1" x14ac:dyDescent="0.4">
      <c r="A15" s="21">
        <v>12</v>
      </c>
      <c r="B15" s="73"/>
      <c r="C15" s="74"/>
      <c r="F15" s="7"/>
      <c r="G15" s="12">
        <v>12</v>
      </c>
      <c r="H15" s="9"/>
    </row>
    <row r="16" spans="1:8" ht="18.75" customHeight="1" x14ac:dyDescent="0.4">
      <c r="A16" s="21">
        <v>13</v>
      </c>
      <c r="B16" s="73" t="s">
        <v>51</v>
      </c>
      <c r="C16" s="74" t="s">
        <v>51</v>
      </c>
      <c r="F16" s="7"/>
      <c r="G16" s="12">
        <v>13</v>
      </c>
      <c r="H16" s="9"/>
    </row>
    <row r="17" spans="1:8" ht="18.75" customHeight="1" x14ac:dyDescent="0.4">
      <c r="A17" s="21">
        <v>14</v>
      </c>
      <c r="B17" s="73" t="s">
        <v>51</v>
      </c>
      <c r="C17" s="74" t="s">
        <v>51</v>
      </c>
      <c r="F17" s="7"/>
      <c r="G17" s="12">
        <v>14</v>
      </c>
      <c r="H17" s="9"/>
    </row>
    <row r="18" spans="1:8" ht="18.75" customHeight="1" x14ac:dyDescent="0.4">
      <c r="A18" s="21">
        <v>15</v>
      </c>
      <c r="B18" s="10"/>
      <c r="C18" s="12"/>
      <c r="F18" s="7"/>
      <c r="G18" s="12">
        <v>15</v>
      </c>
      <c r="H18" s="9"/>
    </row>
    <row r="19" spans="1:8" ht="18.75" customHeight="1" x14ac:dyDescent="0.4">
      <c r="A19" s="21">
        <v>16</v>
      </c>
      <c r="B19" s="10"/>
      <c r="C19" s="12"/>
      <c r="F19" s="7"/>
      <c r="G19" s="12">
        <v>16</v>
      </c>
      <c r="H19" s="9"/>
    </row>
    <row r="20" spans="1:8" ht="18.75" customHeight="1" x14ac:dyDescent="0.4">
      <c r="A20" s="21">
        <v>17</v>
      </c>
      <c r="B20" s="10"/>
      <c r="C20" s="12"/>
      <c r="F20" s="26"/>
      <c r="G20" s="12">
        <v>17</v>
      </c>
      <c r="H20" s="9"/>
    </row>
    <row r="21" spans="1:8" ht="18.75" customHeight="1" x14ac:dyDescent="0.4">
      <c r="A21" s="21">
        <v>18</v>
      </c>
      <c r="B21" s="10"/>
      <c r="C21" s="12"/>
      <c r="F21" s="26"/>
      <c r="G21" s="12">
        <v>18</v>
      </c>
      <c r="H21" s="9"/>
    </row>
    <row r="22" spans="1:8" ht="18.75" customHeight="1" x14ac:dyDescent="0.4">
      <c r="A22" s="21">
        <v>19</v>
      </c>
      <c r="B22" s="10"/>
      <c r="C22" s="12"/>
      <c r="F22" s="26"/>
      <c r="G22" s="12">
        <v>19</v>
      </c>
      <c r="H22" s="9"/>
    </row>
    <row r="23" spans="1:8" ht="18.75" customHeight="1" x14ac:dyDescent="0.4">
      <c r="A23" s="50">
        <v>20</v>
      </c>
      <c r="B23" s="51"/>
      <c r="C23" s="52"/>
      <c r="D23" s="16"/>
      <c r="E23" s="16"/>
      <c r="F23" s="53"/>
      <c r="G23" s="52">
        <v>20</v>
      </c>
      <c r="H23" s="18"/>
    </row>
    <row r="24" spans="1:8" ht="18.75" customHeight="1" x14ac:dyDescent="0.4">
      <c r="A24" s="45"/>
      <c r="B24" s="46"/>
      <c r="C24" s="47"/>
      <c r="D24" s="36"/>
      <c r="E24" s="36"/>
      <c r="F24" s="48"/>
      <c r="G24" s="47"/>
      <c r="H24" s="49"/>
    </row>
    <row r="25" spans="1:8" ht="18.75" customHeight="1" x14ac:dyDescent="0.4">
      <c r="A25" s="37"/>
      <c r="B25" s="13"/>
      <c r="C25" s="14"/>
      <c r="F25" s="7"/>
      <c r="G25" s="14"/>
      <c r="H25" s="9"/>
    </row>
    <row r="26" spans="1:8" ht="18.75" customHeight="1" x14ac:dyDescent="0.4">
      <c r="A26" s="37"/>
      <c r="B26" s="13"/>
      <c r="C26" s="14"/>
      <c r="F26" s="7"/>
      <c r="G26" s="14"/>
      <c r="H26" s="9"/>
    </row>
    <row r="27" spans="1:8" ht="18.75" customHeight="1" x14ac:dyDescent="0.4">
      <c r="A27" s="37"/>
      <c r="B27" s="13"/>
      <c r="C27" s="14"/>
      <c r="F27" s="7"/>
      <c r="G27" s="14"/>
      <c r="H27" s="9"/>
    </row>
    <row r="28" spans="1:8" ht="18.75" customHeight="1" x14ac:dyDescent="0.4">
      <c r="A28" s="37"/>
      <c r="B28" s="13"/>
      <c r="C28" s="14"/>
      <c r="F28" s="7"/>
      <c r="G28" s="14"/>
      <c r="H28" s="9"/>
    </row>
    <row r="29" spans="1:8" ht="18.75" customHeight="1" x14ac:dyDescent="0.4">
      <c r="A29" s="37"/>
      <c r="B29" s="13"/>
      <c r="C29" s="14"/>
      <c r="F29" s="7"/>
      <c r="G29" s="14"/>
      <c r="H29" s="9"/>
    </row>
    <row r="30" spans="1:8" ht="18.75" customHeight="1" x14ac:dyDescent="0.4">
      <c r="A30" s="37"/>
      <c r="B30" s="13"/>
      <c r="C30" s="14"/>
      <c r="F30" s="7"/>
      <c r="G30" s="14"/>
      <c r="H30" s="9"/>
    </row>
    <row r="31" spans="1:8" ht="18.75" customHeight="1" x14ac:dyDescent="0.4">
      <c r="A31" s="37"/>
      <c r="B31" s="10"/>
      <c r="C31" s="12"/>
      <c r="F31" s="7"/>
      <c r="G31" s="14"/>
      <c r="H31" s="9"/>
    </row>
    <row r="32" spans="1:8" ht="18.75" customHeight="1" x14ac:dyDescent="0.4">
      <c r="A32" s="37"/>
      <c r="B32" s="10"/>
      <c r="C32" s="12"/>
      <c r="F32" s="7"/>
      <c r="G32" s="14"/>
      <c r="H32" s="9"/>
    </row>
    <row r="33" spans="1:8" ht="18.75" customHeight="1" x14ac:dyDescent="0.4">
      <c r="A33" s="37"/>
      <c r="B33" s="10"/>
      <c r="C33" s="12"/>
      <c r="G33" s="14"/>
      <c r="H33" s="9"/>
    </row>
    <row r="34" spans="1:8" ht="18.75" customHeight="1" x14ac:dyDescent="0.4">
      <c r="A34" s="38"/>
      <c r="H34" s="9"/>
    </row>
    <row r="35" spans="1:8" ht="18.75" customHeight="1" x14ac:dyDescent="0.4">
      <c r="A35" s="37"/>
      <c r="H35" s="9"/>
    </row>
    <row r="36" spans="1:8" ht="18.75" customHeight="1" x14ac:dyDescent="0.4">
      <c r="A36" s="38"/>
      <c r="H36" s="9"/>
    </row>
    <row r="37" spans="1:8" ht="18.75" customHeight="1" x14ac:dyDescent="0.4">
      <c r="A37" s="37"/>
      <c r="H37" s="9"/>
    </row>
    <row r="38" spans="1:8" ht="18.75" customHeight="1" x14ac:dyDescent="0.4">
      <c r="A38" s="38"/>
      <c r="H38" s="9"/>
    </row>
    <row r="39" spans="1:8" ht="18.75" customHeight="1" x14ac:dyDescent="0.4">
      <c r="A39" s="37"/>
      <c r="H39" s="9"/>
    </row>
    <row r="40" spans="1:8" ht="18.75" customHeight="1" x14ac:dyDescent="0.4">
      <c r="A40" s="37"/>
      <c r="H40" s="9"/>
    </row>
    <row r="41" spans="1:8" ht="18.75" customHeight="1" x14ac:dyDescent="0.4">
      <c r="A41" s="41"/>
      <c r="B41" s="42"/>
      <c r="C41" s="43"/>
      <c r="D41" s="42"/>
      <c r="E41" s="42"/>
      <c r="F41" s="42"/>
      <c r="G41" s="43"/>
      <c r="H41" s="44"/>
    </row>
    <row r="42" spans="1:8" ht="18.75" customHeight="1" x14ac:dyDescent="0.4">
      <c r="A42" s="41"/>
      <c r="B42" s="42"/>
      <c r="C42" s="43"/>
      <c r="D42" s="42"/>
      <c r="E42" s="42"/>
      <c r="F42" s="42"/>
      <c r="G42" s="43"/>
      <c r="H42" s="44"/>
    </row>
    <row r="43" spans="1:8" ht="18.75" customHeight="1" x14ac:dyDescent="0.4">
      <c r="A43" s="22"/>
      <c r="B43" s="16"/>
      <c r="C43" s="17"/>
      <c r="D43" s="16"/>
      <c r="E43" s="16"/>
      <c r="F43" s="16"/>
      <c r="G43" s="17"/>
      <c r="H43" s="18"/>
    </row>
    <row r="44" spans="1:8" ht="19.5" customHeight="1" x14ac:dyDescent="0.4">
      <c r="A44" s="35"/>
      <c r="B44" s="36"/>
      <c r="C44" s="35"/>
      <c r="D44" s="36"/>
      <c r="E44" s="36"/>
      <c r="F44" s="36"/>
      <c r="G44" s="35"/>
      <c r="H44" s="36"/>
    </row>
  </sheetData>
  <phoneticPr fontId="2" type="noConversion"/>
  <printOptions horizontalCentered="1"/>
  <pageMargins left="0" right="0" top="0.39370078740157483" bottom="0.39370078740157483" header="0.51181102362204722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4"/>
  <sheetViews>
    <sheetView tabSelected="1" zoomScale="68" zoomScaleNormal="6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U15" sqref="U15"/>
    </sheetView>
  </sheetViews>
  <sheetFormatPr defaultColWidth="9" defaultRowHeight="14.5" x14ac:dyDescent="0.3"/>
  <cols>
    <col min="1" max="1" width="5" style="28" customWidth="1"/>
    <col min="2" max="2" width="10" style="29" customWidth="1"/>
    <col min="3" max="5" width="4.6328125" style="29" customWidth="1"/>
    <col min="6" max="9" width="3.453125" style="29" bestFit="1" customWidth="1"/>
    <col min="10" max="10" width="15.36328125" style="29" customWidth="1"/>
    <col min="11" max="14" width="3.453125" style="29" customWidth="1"/>
    <col min="15" max="15" width="9" style="28" customWidth="1"/>
    <col min="16" max="16" width="5.453125" style="28" bestFit="1" customWidth="1"/>
    <col min="17" max="17" width="8.08984375" style="28" customWidth="1"/>
    <col min="18" max="18" width="16.81640625" style="28" customWidth="1"/>
    <col min="19" max="19" width="15.453125" style="28" customWidth="1"/>
    <col min="20" max="20" width="13.54296875" style="28" customWidth="1"/>
    <col min="21" max="21" width="11.1796875" style="28" customWidth="1"/>
    <col min="22" max="22" width="14.6328125" style="28" customWidth="1"/>
    <col min="23" max="16384" width="9" style="28"/>
  </cols>
  <sheetData>
    <row r="1" spans="1:20" s="27" customFormat="1" ht="35.25" customHeight="1" thickBot="1" x14ac:dyDescent="0.45">
      <c r="A1" s="98" t="s">
        <v>108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100" t="s">
        <v>54</v>
      </c>
      <c r="O1" s="101"/>
      <c r="P1" s="101"/>
      <c r="Q1" s="101"/>
      <c r="R1" s="102"/>
      <c r="S1" s="103" t="s">
        <v>55</v>
      </c>
    </row>
    <row r="2" spans="1:20" s="27" customFormat="1" ht="32.15" customHeight="1" x14ac:dyDescent="0.4">
      <c r="A2" s="104" t="s">
        <v>23</v>
      </c>
      <c r="B2" s="105" t="s">
        <v>16</v>
      </c>
      <c r="C2" s="106" t="s">
        <v>23</v>
      </c>
      <c r="D2" s="106" t="s">
        <v>22</v>
      </c>
      <c r="E2" s="106" t="s">
        <v>13</v>
      </c>
      <c r="F2" s="107" t="s">
        <v>11</v>
      </c>
      <c r="G2" s="107"/>
      <c r="H2" s="107"/>
      <c r="I2" s="107"/>
      <c r="J2" s="108"/>
      <c r="K2" s="108" t="s">
        <v>45</v>
      </c>
      <c r="L2" s="108" t="s">
        <v>46</v>
      </c>
      <c r="M2" s="108" t="s">
        <v>47</v>
      </c>
      <c r="N2" s="108" t="s">
        <v>48</v>
      </c>
      <c r="O2" s="109" t="s">
        <v>15</v>
      </c>
      <c r="P2" s="110" t="s">
        <v>56</v>
      </c>
      <c r="Q2" s="110"/>
      <c r="R2" s="111" t="s">
        <v>87</v>
      </c>
      <c r="S2" s="112"/>
    </row>
    <row r="3" spans="1:20" s="30" customFormat="1" ht="38.5" customHeight="1" thickBot="1" x14ac:dyDescent="0.45">
      <c r="A3" s="113" t="s">
        <v>24</v>
      </c>
      <c r="B3" s="114"/>
      <c r="C3" s="115" t="s">
        <v>14</v>
      </c>
      <c r="D3" s="115" t="s">
        <v>14</v>
      </c>
      <c r="E3" s="115" t="s">
        <v>14</v>
      </c>
      <c r="F3" s="115" t="s">
        <v>17</v>
      </c>
      <c r="G3" s="115" t="s">
        <v>18</v>
      </c>
      <c r="H3" s="115" t="s">
        <v>19</v>
      </c>
      <c r="I3" s="115" t="s">
        <v>20</v>
      </c>
      <c r="J3" s="116"/>
      <c r="K3" s="116"/>
      <c r="L3" s="116"/>
      <c r="M3" s="116"/>
      <c r="N3" s="116"/>
      <c r="O3" s="117"/>
      <c r="P3" s="118" t="s">
        <v>21</v>
      </c>
      <c r="Q3" s="118" t="s">
        <v>5</v>
      </c>
      <c r="R3" s="118" t="s">
        <v>25</v>
      </c>
      <c r="S3" s="118" t="s">
        <v>26</v>
      </c>
    </row>
    <row r="4" spans="1:20" x14ac:dyDescent="0.3">
      <c r="A4" s="119">
        <v>1</v>
      </c>
      <c r="B4" s="120" t="s">
        <v>88</v>
      </c>
      <c r="C4" s="121">
        <v>3</v>
      </c>
      <c r="D4" s="121">
        <v>1</v>
      </c>
      <c r="E4" s="121"/>
      <c r="F4" s="121">
        <v>1</v>
      </c>
      <c r="G4" s="121">
        <v>9</v>
      </c>
      <c r="H4" s="121"/>
      <c r="I4" s="121"/>
      <c r="J4" s="106" t="s">
        <v>49</v>
      </c>
      <c r="K4" s="121" t="s">
        <v>52</v>
      </c>
      <c r="L4" s="121" t="s">
        <v>52</v>
      </c>
      <c r="M4" s="121" t="s">
        <v>52</v>
      </c>
      <c r="N4" s="122"/>
      <c r="O4" s="123" t="str">
        <f>IF(C4="","",VLOOKUP(C4,'代碼表 '!$A:$C,2,FALSE))</f>
        <v>大勇國小</v>
      </c>
      <c r="P4" s="124" t="str">
        <f>IF(D4="","",VLOOKUP(D4,'代碼表 '!$A$3:$G$33,5,FALSE))</f>
        <v>男甲</v>
      </c>
      <c r="Q4" s="125" t="str">
        <f>IF(E4="","",VLOOKUP(E4,'代碼表 '!$A$4:$H$33,8,FALSE))</f>
        <v/>
      </c>
      <c r="R4" s="126" t="s">
        <v>89</v>
      </c>
      <c r="S4" s="126" t="str">
        <f>IF(G4="","",VLOOKUP(G4,'代碼表 '!$A$4:$G$33,6,FALSE))</f>
        <v>蝶式50公尺</v>
      </c>
    </row>
    <row r="5" spans="1:20" x14ac:dyDescent="0.3">
      <c r="A5" s="127">
        <v>2</v>
      </c>
      <c r="B5" s="128" t="s">
        <v>90</v>
      </c>
      <c r="C5" s="129">
        <v>3</v>
      </c>
      <c r="D5" s="129">
        <v>2</v>
      </c>
      <c r="E5" s="129"/>
      <c r="F5" s="129">
        <v>1</v>
      </c>
      <c r="G5" s="129">
        <v>7</v>
      </c>
      <c r="H5" s="129"/>
      <c r="I5" s="129"/>
      <c r="J5" s="130" t="s">
        <v>51</v>
      </c>
      <c r="K5" s="129" t="s">
        <v>53</v>
      </c>
      <c r="L5" s="129" t="s">
        <v>53</v>
      </c>
      <c r="M5" s="129" t="s">
        <v>53</v>
      </c>
      <c r="N5" s="131"/>
      <c r="O5" s="132" t="str">
        <f>IF(C5="","",VLOOKUP(C5,'代碼表 '!$A:$C,2,FALSE))</f>
        <v>大勇國小</v>
      </c>
      <c r="P5" s="133" t="str">
        <f>IF(D5="","",VLOOKUP(D5,'代碼表 '!$A$3:$G$33,5,FALSE))</f>
        <v>女甲</v>
      </c>
      <c r="Q5" s="126" t="str">
        <f>IF(E5="","",VLOOKUP(E5,'代碼表 '!$A$4:$H$33,8,FALSE))</f>
        <v/>
      </c>
      <c r="R5" s="126" t="s">
        <v>89</v>
      </c>
      <c r="S5" s="126" t="str">
        <f>IF(G5="","",VLOOKUP(G5,'代碼表 '!$A$4:$G$33,6,FALSE))</f>
        <v>仰式50公尺</v>
      </c>
    </row>
    <row r="6" spans="1:20" x14ac:dyDescent="0.3">
      <c r="A6" s="127">
        <v>3</v>
      </c>
      <c r="B6" s="128" t="s">
        <v>91</v>
      </c>
      <c r="C6" s="129">
        <v>4</v>
      </c>
      <c r="D6" s="129">
        <v>2</v>
      </c>
      <c r="E6" s="129"/>
      <c r="F6" s="129">
        <v>1</v>
      </c>
      <c r="G6" s="129">
        <v>2</v>
      </c>
      <c r="H6" s="129"/>
      <c r="I6" s="129"/>
      <c r="J6" s="130" t="s">
        <v>51</v>
      </c>
      <c r="K6" s="129" t="s">
        <v>53</v>
      </c>
      <c r="L6" s="129" t="s">
        <v>53</v>
      </c>
      <c r="M6" s="129" t="s">
        <v>53</v>
      </c>
      <c r="N6" s="131"/>
      <c r="O6" s="132" t="str">
        <f>IF(C6="","",VLOOKUP(C6,'代碼表 '!$A:$C,2,FALSE))</f>
        <v>瑞豐國小</v>
      </c>
      <c r="P6" s="133" t="str">
        <f>IF(D6="","",VLOOKUP(D6,'代碼表 '!$A$3:$G$33,5,FALSE))</f>
        <v>女甲</v>
      </c>
      <c r="Q6" s="126" t="str">
        <f>IF(E6="","",VLOOKUP(E6,'代碼表 '!$A$4:$H$33,8,FALSE))</f>
        <v/>
      </c>
      <c r="R6" s="126" t="str">
        <f>IF(F6="","",VLOOKUP(F6,'代碼表 '!$A$4:$G$33,6,FALSE))</f>
        <v>自由式50公尺</v>
      </c>
      <c r="S6" s="126" t="str">
        <f>IF(G6="","",VLOOKUP(G6,'代碼表 '!$A$4:$G$33,6,FALSE))</f>
        <v>自由式100公尺</v>
      </c>
    </row>
    <row r="7" spans="1:20" x14ac:dyDescent="0.3">
      <c r="A7" s="127">
        <v>4</v>
      </c>
      <c r="B7" s="128" t="s">
        <v>92</v>
      </c>
      <c r="C7" s="129">
        <v>7</v>
      </c>
      <c r="D7" s="129">
        <v>2</v>
      </c>
      <c r="E7" s="129"/>
      <c r="F7" s="129">
        <v>1</v>
      </c>
      <c r="G7" s="129">
        <v>9</v>
      </c>
      <c r="H7" s="129"/>
      <c r="I7" s="129"/>
      <c r="J7" s="130" t="s">
        <v>51</v>
      </c>
      <c r="K7" s="129" t="s">
        <v>53</v>
      </c>
      <c r="L7" s="129" t="s">
        <v>53</v>
      </c>
      <c r="M7" s="129" t="s">
        <v>53</v>
      </c>
      <c r="N7" s="131"/>
      <c r="O7" s="132" t="str">
        <f>IF(C7="","",VLOOKUP(C7,'代碼表 '!$A:$C,2,FALSE))</f>
        <v>茄苳國小</v>
      </c>
      <c r="P7" s="133" t="str">
        <f>IF(D7="","",VLOOKUP(D7,'代碼表 '!$A$3:$G$33,5,FALSE))</f>
        <v>女甲</v>
      </c>
      <c r="Q7" s="126" t="str">
        <f>IF(E7="","",VLOOKUP(E7,'代碼表 '!$A$4:$H$33,8,FALSE))</f>
        <v/>
      </c>
      <c r="R7" s="126" t="str">
        <f>IF(F7="","",VLOOKUP(F7,'代碼表 '!$A$4:$G$33,6,FALSE))</f>
        <v>自由式50公尺</v>
      </c>
      <c r="S7" s="126" t="str">
        <f>IF(G7="","",VLOOKUP(G7,'代碼表 '!$A$4:$G$33,6,FALSE))</f>
        <v>蝶式50公尺</v>
      </c>
    </row>
    <row r="8" spans="1:20" x14ac:dyDescent="0.3">
      <c r="A8" s="127">
        <v>5</v>
      </c>
      <c r="B8" s="128" t="s">
        <v>93</v>
      </c>
      <c r="C8" s="129">
        <v>3</v>
      </c>
      <c r="D8" s="129">
        <v>2</v>
      </c>
      <c r="E8" s="129"/>
      <c r="F8" s="129">
        <v>2</v>
      </c>
      <c r="G8" s="129"/>
      <c r="H8" s="129"/>
      <c r="I8" s="129"/>
      <c r="J8" s="130" t="s">
        <v>51</v>
      </c>
      <c r="K8" s="129" t="s">
        <v>53</v>
      </c>
      <c r="L8" s="129" t="s">
        <v>53</v>
      </c>
      <c r="M8" s="129" t="s">
        <v>53</v>
      </c>
      <c r="N8" s="131" t="s">
        <v>51</v>
      </c>
      <c r="O8" s="132" t="str">
        <f>IF(C8="","",VLOOKUP(C8,'代碼表 '!$A:$C,2,FALSE))</f>
        <v>大勇國小</v>
      </c>
      <c r="P8" s="133" t="str">
        <f>IF(D8="","",VLOOKUP(D8,'代碼表 '!$A$3:$G$33,5,FALSE))</f>
        <v>女甲</v>
      </c>
      <c r="Q8" s="126" t="str">
        <f>IF(E8="","",VLOOKUP(E8,'代碼表 '!$A$4:$H$33,8,FALSE))</f>
        <v/>
      </c>
      <c r="R8" s="126" t="str">
        <f>IF(F8="","",VLOOKUP(F8,'代碼表 '!$A$4:$G$33,6,FALSE))</f>
        <v>自由式100公尺</v>
      </c>
      <c r="S8" s="126" t="str">
        <f>IF(G8="","",VLOOKUP(G8,'代碼表 '!$A$4:$G$33,6,FALSE))</f>
        <v/>
      </c>
    </row>
    <row r="9" spans="1:20" x14ac:dyDescent="0.3">
      <c r="A9" s="127">
        <v>6</v>
      </c>
      <c r="B9" s="128" t="s">
        <v>94</v>
      </c>
      <c r="C9" s="131">
        <v>3</v>
      </c>
      <c r="D9" s="129">
        <v>3</v>
      </c>
      <c r="E9" s="129"/>
      <c r="F9" s="129">
        <v>1</v>
      </c>
      <c r="G9" s="129">
        <v>2</v>
      </c>
      <c r="H9" s="129"/>
      <c r="I9" s="129"/>
      <c r="J9" s="130" t="s">
        <v>51</v>
      </c>
      <c r="K9" s="129" t="s">
        <v>53</v>
      </c>
      <c r="L9" s="129" t="s">
        <v>53</v>
      </c>
      <c r="M9" s="129" t="s">
        <v>53</v>
      </c>
      <c r="N9" s="129" t="s">
        <v>51</v>
      </c>
      <c r="O9" s="126" t="str">
        <f>IF(C9="","",VLOOKUP(C9,'代碼表 '!$A:$C,2,FALSE))</f>
        <v>大勇國小</v>
      </c>
      <c r="P9" s="126" t="str">
        <f>IF(D9="","",VLOOKUP(D9,'代碼表 '!$A$3:$G$33,5,FALSE))</f>
        <v>男乙</v>
      </c>
      <c r="Q9" s="126" t="str">
        <f>IF(E9="","",VLOOKUP(E9,'代碼表 '!$A$4:$H$33,8,FALSE))</f>
        <v/>
      </c>
      <c r="R9" s="126" t="str">
        <f>IF(F9="","",VLOOKUP(F9,'代碼表 '!$A$4:$G$33,6,FALSE))</f>
        <v>自由式50公尺</v>
      </c>
      <c r="S9" s="126" t="str">
        <f>IF(G9="","",VLOOKUP(G9,'代碼表 '!$A$4:$G$33,6,FALSE))</f>
        <v>自由式100公尺</v>
      </c>
    </row>
    <row r="10" spans="1:20" s="94" customFormat="1" x14ac:dyDescent="0.3">
      <c r="A10" s="127">
        <v>7</v>
      </c>
      <c r="B10" s="128" t="s">
        <v>95</v>
      </c>
      <c r="C10" s="131">
        <v>7</v>
      </c>
      <c r="D10" s="129">
        <v>3</v>
      </c>
      <c r="E10" s="129"/>
      <c r="F10" s="129">
        <v>5</v>
      </c>
      <c r="G10" s="129">
        <v>7</v>
      </c>
      <c r="H10" s="129"/>
      <c r="I10" s="129"/>
      <c r="J10" s="130" t="s">
        <v>51</v>
      </c>
      <c r="K10" s="129" t="s">
        <v>53</v>
      </c>
      <c r="L10" s="129" t="s">
        <v>53</v>
      </c>
      <c r="M10" s="129" t="s">
        <v>53</v>
      </c>
      <c r="N10" s="129" t="s">
        <v>53</v>
      </c>
      <c r="O10" s="126" t="str">
        <f>IF(C10="","",VLOOKUP(C10,'代碼表 '!$A:$C,2,FALSE))</f>
        <v>茄苳國小</v>
      </c>
      <c r="P10" s="126" t="str">
        <f>IF(D10="","",VLOOKUP(D10,'代碼表 '!$A$3:$G$33,5,FALSE))</f>
        <v>男乙</v>
      </c>
      <c r="Q10" s="126" t="str">
        <f>IF(E10="","",VLOOKUP(E10,'代碼表 '!$A$4:$H$33,8,FALSE))</f>
        <v/>
      </c>
      <c r="R10" s="126" t="str">
        <f>IF(F10="","",VLOOKUP(F10,'代碼表 '!$A$4:$G$33,6,FALSE))</f>
        <v>蛙式50公尺</v>
      </c>
      <c r="S10" s="126" t="str">
        <f>IF(G10="","",VLOOKUP(G10,'代碼表 '!$A$4:$G$33,6,FALSE))</f>
        <v>仰式50公尺</v>
      </c>
    </row>
    <row r="11" spans="1:20" x14ac:dyDescent="0.3">
      <c r="A11" s="127">
        <v>8</v>
      </c>
      <c r="B11" s="134" t="s">
        <v>109</v>
      </c>
      <c r="C11" s="135">
        <v>3</v>
      </c>
      <c r="D11" s="129">
        <v>4</v>
      </c>
      <c r="E11" s="129"/>
      <c r="F11" s="129">
        <v>1</v>
      </c>
      <c r="G11" s="129">
        <v>2</v>
      </c>
      <c r="H11" s="129"/>
      <c r="I11" s="129"/>
      <c r="J11" s="129"/>
      <c r="K11" s="129"/>
      <c r="L11" s="129"/>
      <c r="M11" s="129"/>
      <c r="N11" s="129"/>
      <c r="O11" s="126" t="s">
        <v>96</v>
      </c>
      <c r="P11" s="126" t="s">
        <v>97</v>
      </c>
      <c r="Q11" s="126"/>
      <c r="R11" s="126" t="s">
        <v>89</v>
      </c>
      <c r="S11" s="126" t="s">
        <v>98</v>
      </c>
    </row>
    <row r="12" spans="1:20" x14ac:dyDescent="0.3">
      <c r="A12" s="127">
        <v>9</v>
      </c>
      <c r="B12" s="128" t="s">
        <v>99</v>
      </c>
      <c r="C12" s="131">
        <v>1</v>
      </c>
      <c r="D12" s="129">
        <v>1</v>
      </c>
      <c r="E12" s="129"/>
      <c r="F12" s="129">
        <v>5</v>
      </c>
      <c r="G12" s="129">
        <v>6</v>
      </c>
      <c r="H12" s="129"/>
      <c r="I12" s="129"/>
      <c r="J12" s="130" t="s">
        <v>51</v>
      </c>
      <c r="K12" s="129" t="s">
        <v>53</v>
      </c>
      <c r="L12" s="129" t="s">
        <v>53</v>
      </c>
      <c r="M12" s="129" t="s">
        <v>53</v>
      </c>
      <c r="N12" s="129" t="s">
        <v>53</v>
      </c>
      <c r="O12" s="126" t="str">
        <f>IF(C12="","",VLOOKUP(C12,'代碼表 '!$A:$C,2,FALSE))</f>
        <v>八德國小</v>
      </c>
      <c r="P12" s="126" t="str">
        <f>IF(D12="","",VLOOKUP(D12,'代碼表 '!$A$3:$G$33,5,FALSE))</f>
        <v>男甲</v>
      </c>
      <c r="Q12" s="126" t="str">
        <f>IF(E12="","",VLOOKUP(E12,'代碼表 '!$A$4:$H$33,8,FALSE))</f>
        <v/>
      </c>
      <c r="R12" s="126" t="str">
        <f>IF(F12="","",VLOOKUP(F12,'代碼表 '!$A$4:$G$33,6,FALSE))</f>
        <v>蛙式50公尺</v>
      </c>
      <c r="S12" s="126" t="str">
        <f>IF(G12="","",VLOOKUP(G12,'代碼表 '!$A$4:$G$33,6,FALSE))</f>
        <v>蛙式100公尺</v>
      </c>
      <c r="T12" s="96"/>
    </row>
    <row r="13" spans="1:20" s="94" customFormat="1" ht="15" thickBot="1" x14ac:dyDescent="0.35">
      <c r="A13" s="136">
        <v>10</v>
      </c>
      <c r="B13" s="137" t="s">
        <v>110</v>
      </c>
      <c r="C13" s="138">
        <v>3</v>
      </c>
      <c r="D13" s="138">
        <v>2</v>
      </c>
      <c r="E13" s="138"/>
      <c r="F13" s="138">
        <v>5</v>
      </c>
      <c r="G13" s="138">
        <v>6</v>
      </c>
      <c r="H13" s="138"/>
      <c r="I13" s="138"/>
      <c r="J13" s="139" t="s">
        <v>51</v>
      </c>
      <c r="K13" s="138" t="s">
        <v>53</v>
      </c>
      <c r="L13" s="138" t="s">
        <v>53</v>
      </c>
      <c r="M13" s="138" t="s">
        <v>53</v>
      </c>
      <c r="N13" s="140" t="s">
        <v>51</v>
      </c>
      <c r="O13" s="141" t="str">
        <f>IF(C13="","",VLOOKUP(C13,'代碼表 '!$A:$C,2,FALSE))</f>
        <v>大勇國小</v>
      </c>
      <c r="P13" s="142" t="str">
        <f>IF(D13="","",VLOOKUP(D13,'代碼表 '!$A$3:$G$33,5,FALSE))</f>
        <v>女甲</v>
      </c>
      <c r="Q13" s="143" t="str">
        <f>IF(E13="","",VLOOKUP(E13,'代碼表 '!$A$4:$H$33,8,FALSE))</f>
        <v/>
      </c>
      <c r="R13" s="143" t="str">
        <f>IF(F13="","",VLOOKUP(F13,'代碼表 '!$A$4:$G$33,6,FALSE))</f>
        <v>蛙式50公尺</v>
      </c>
      <c r="S13" s="126" t="str">
        <f>IF(G13="","",VLOOKUP(G13,'代碼表 '!$A$4:$G$33,6,FALSE))</f>
        <v>蛙式100公尺</v>
      </c>
      <c r="T13" s="97"/>
    </row>
    <row r="14" spans="1:20" x14ac:dyDescent="0.3">
      <c r="A14" s="119">
        <v>11</v>
      </c>
      <c r="B14" s="120" t="s">
        <v>100</v>
      </c>
      <c r="C14" s="121">
        <v>9</v>
      </c>
      <c r="D14" s="121">
        <v>2</v>
      </c>
      <c r="E14" s="121"/>
      <c r="F14" s="121">
        <v>5</v>
      </c>
      <c r="G14" s="121">
        <v>6</v>
      </c>
      <c r="H14" s="121"/>
      <c r="I14" s="121"/>
      <c r="J14" s="106" t="s">
        <v>51</v>
      </c>
      <c r="K14" s="121" t="s">
        <v>53</v>
      </c>
      <c r="L14" s="121" t="s">
        <v>53</v>
      </c>
      <c r="M14" s="121" t="s">
        <v>53</v>
      </c>
      <c r="N14" s="122" t="s">
        <v>51</v>
      </c>
      <c r="O14" s="123" t="str">
        <f>IF(C14="","",VLOOKUP(C14,'代碼表 '!$A:$C,2,FALSE))</f>
        <v>大忠國小</v>
      </c>
      <c r="P14" s="119" t="str">
        <f>IF(D14="","",VLOOKUP(D14,'代碼表 '!$A$3:$G$33,5,FALSE))</f>
        <v>女甲</v>
      </c>
      <c r="Q14" s="125" t="str">
        <f>IF(E14="","",VLOOKUP(E14,'代碼表 '!$A$4:$H$33,8,FALSE))</f>
        <v/>
      </c>
      <c r="R14" s="125" t="str">
        <f>IF(F14="","",VLOOKUP(F14,'代碼表 '!$A$4:$G$33,6,FALSE))</f>
        <v>蛙式50公尺</v>
      </c>
      <c r="S14" s="126" t="str">
        <f>IF(G14="","",VLOOKUP(G14,'代碼表 '!$A$4:$G$33,6,FALSE))</f>
        <v>蛙式100公尺</v>
      </c>
      <c r="T14" s="96"/>
    </row>
    <row r="15" spans="1:20" x14ac:dyDescent="0.3">
      <c r="A15" s="127">
        <v>12</v>
      </c>
      <c r="B15" s="128" t="s">
        <v>101</v>
      </c>
      <c r="C15" s="129">
        <v>2</v>
      </c>
      <c r="D15" s="129">
        <v>2</v>
      </c>
      <c r="E15" s="129"/>
      <c r="F15" s="129">
        <v>5</v>
      </c>
      <c r="G15" s="129">
        <v>6</v>
      </c>
      <c r="H15" s="129"/>
      <c r="I15" s="129"/>
      <c r="J15" s="130" t="s">
        <v>51</v>
      </c>
      <c r="K15" s="129" t="s">
        <v>53</v>
      </c>
      <c r="L15" s="129" t="s">
        <v>53</v>
      </c>
      <c r="M15" s="129" t="s">
        <v>53</v>
      </c>
      <c r="N15" s="131"/>
      <c r="O15" s="132" t="str">
        <f>IF(C15="","",VLOOKUP(C15,'代碼表 '!$A:$C,2,FALSE))</f>
        <v>大成國小</v>
      </c>
      <c r="P15" s="127" t="str">
        <f>IF(D15="","",VLOOKUP(D15,'代碼表 '!$A$3:$G$33,5,FALSE))</f>
        <v>女甲</v>
      </c>
      <c r="Q15" s="126" t="str">
        <f>IF(E15="","",VLOOKUP(E15,'代碼表 '!$A$4:$H$33,8,FALSE))</f>
        <v/>
      </c>
      <c r="R15" s="126" t="str">
        <f>IF(F15="","",VLOOKUP(F15,'代碼表 '!$A$4:$G$33,6,FALSE))</f>
        <v>蛙式50公尺</v>
      </c>
      <c r="S15" s="126" t="str">
        <f>IF(G15="","",VLOOKUP(G15,'代碼表 '!$A$4:$G$33,6,FALSE))</f>
        <v>蛙式100公尺</v>
      </c>
    </row>
    <row r="16" spans="1:20" x14ac:dyDescent="0.3">
      <c r="A16" s="127">
        <v>13</v>
      </c>
      <c r="B16" s="128" t="s">
        <v>102</v>
      </c>
      <c r="C16" s="129">
        <v>4</v>
      </c>
      <c r="D16" s="129">
        <v>3</v>
      </c>
      <c r="E16" s="129"/>
      <c r="F16" s="129">
        <v>5</v>
      </c>
      <c r="G16" s="129">
        <v>6</v>
      </c>
      <c r="H16" s="129"/>
      <c r="I16" s="129"/>
      <c r="J16" s="130" t="s">
        <v>51</v>
      </c>
      <c r="K16" s="129" t="s">
        <v>53</v>
      </c>
      <c r="L16" s="129" t="s">
        <v>53</v>
      </c>
      <c r="M16" s="129" t="s">
        <v>53</v>
      </c>
      <c r="N16" s="131"/>
      <c r="O16" s="132" t="str">
        <f>IF(C16="","",VLOOKUP(C16,'代碼表 '!$A:$C,2,FALSE))</f>
        <v>瑞豐國小</v>
      </c>
      <c r="P16" s="127" t="str">
        <f>IF(D16="","",VLOOKUP(D16,'代碼表 '!$A$3:$G$33,5,FALSE))</f>
        <v>男乙</v>
      </c>
      <c r="Q16" s="126" t="str">
        <f>IF(E16="","",VLOOKUP(E16,'代碼表 '!$A$4:$H$33,8,FALSE))</f>
        <v/>
      </c>
      <c r="R16" s="126" t="str">
        <f>IF(F16="","",VLOOKUP(F16,'代碼表 '!$A$4:$G$33,6,FALSE))</f>
        <v>蛙式50公尺</v>
      </c>
      <c r="S16" s="126" t="str">
        <f>IF(G16="","",VLOOKUP(G16,'代碼表 '!$A$4:$G$33,6,FALSE))</f>
        <v>蛙式100公尺</v>
      </c>
    </row>
    <row r="17" spans="1:19" x14ac:dyDescent="0.3">
      <c r="A17" s="127">
        <v>14</v>
      </c>
      <c r="B17" s="128" t="s">
        <v>103</v>
      </c>
      <c r="C17" s="129">
        <v>9</v>
      </c>
      <c r="D17" s="129">
        <v>3</v>
      </c>
      <c r="E17" s="129"/>
      <c r="F17" s="129">
        <v>6</v>
      </c>
      <c r="G17" s="129"/>
      <c r="H17" s="129"/>
      <c r="I17" s="129"/>
      <c r="J17" s="130" t="s">
        <v>51</v>
      </c>
      <c r="K17" s="129" t="s">
        <v>53</v>
      </c>
      <c r="L17" s="129" t="s">
        <v>53</v>
      </c>
      <c r="M17" s="129" t="s">
        <v>53</v>
      </c>
      <c r="N17" s="129"/>
      <c r="O17" s="126" t="str">
        <f>IF(C17="","",VLOOKUP(C17,'代碼表 '!$A:$C,2,FALSE))</f>
        <v>大忠國小</v>
      </c>
      <c r="P17" s="126" t="str">
        <f>IF(D17="","",VLOOKUP(D17,'代碼表 '!$A$3:$G$33,5,FALSE))</f>
        <v>男乙</v>
      </c>
      <c r="Q17" s="126" t="str">
        <f>IF(E17="","",VLOOKUP(E17,'代碼表 '!$A$4:$H$33,8,FALSE))</f>
        <v/>
      </c>
      <c r="R17" s="126" t="str">
        <f>IF(F17="","",VLOOKUP(F17,'代碼表 '!$A$4:$G$33,6,FALSE))</f>
        <v>蛙式100公尺</v>
      </c>
      <c r="S17" s="126" t="str">
        <f>IF(G17="","",VLOOKUP(G17,'代碼表 '!$A$4:$G$33,6,FALSE))</f>
        <v/>
      </c>
    </row>
    <row r="18" spans="1:19" x14ac:dyDescent="0.3">
      <c r="A18" s="127">
        <v>15</v>
      </c>
      <c r="B18" s="128" t="s">
        <v>104</v>
      </c>
      <c r="C18" s="129">
        <v>1</v>
      </c>
      <c r="D18" s="129">
        <v>4</v>
      </c>
      <c r="E18" s="129"/>
      <c r="F18" s="129">
        <v>5</v>
      </c>
      <c r="G18" s="129">
        <v>6</v>
      </c>
      <c r="H18" s="129"/>
      <c r="I18" s="129"/>
      <c r="J18" s="144" t="s">
        <v>65</v>
      </c>
      <c r="K18" s="129" t="s">
        <v>53</v>
      </c>
      <c r="L18" s="129" t="s">
        <v>53</v>
      </c>
      <c r="M18" s="129" t="s">
        <v>53</v>
      </c>
      <c r="N18" s="129"/>
      <c r="O18" s="126" t="str">
        <f>IF(C18="","",VLOOKUP(C18,'代碼表 '!$A:$C,2,FALSE))</f>
        <v>八德國小</v>
      </c>
      <c r="P18" s="126" t="str">
        <f>IF(D18="","",VLOOKUP(D18,'代碼表 '!$A$3:$G$33,5,FALSE))</f>
        <v>女乙</v>
      </c>
      <c r="Q18" s="126" t="str">
        <f>IF(E18="","",VLOOKUP(E18,'代碼表 '!$A$4:$H$33,8,FALSE))</f>
        <v/>
      </c>
      <c r="R18" s="126" t="str">
        <f>IF(F18="","",VLOOKUP(F18,'代碼表 '!$A$4:$G$33,6,FALSE))</f>
        <v>蛙式50公尺</v>
      </c>
      <c r="S18" s="143" t="str">
        <f>IF(G18="","",VLOOKUP(G18,'代碼表 '!$A$4:$G$33,6,FALSE))</f>
        <v>蛙式100公尺</v>
      </c>
    </row>
    <row r="19" spans="1:19" s="94" customFormat="1" x14ac:dyDescent="0.3">
      <c r="A19" s="127">
        <v>16</v>
      </c>
      <c r="B19" s="128" t="s">
        <v>105</v>
      </c>
      <c r="C19" s="129">
        <v>7</v>
      </c>
      <c r="D19" s="129">
        <v>4</v>
      </c>
      <c r="E19" s="129"/>
      <c r="F19" s="129">
        <v>6</v>
      </c>
      <c r="G19" s="129">
        <v>11</v>
      </c>
      <c r="H19" s="129"/>
      <c r="I19" s="129"/>
      <c r="J19" s="130"/>
      <c r="K19" s="129" t="s">
        <v>53</v>
      </c>
      <c r="L19" s="129" t="s">
        <v>53</v>
      </c>
      <c r="M19" s="129" t="s">
        <v>53</v>
      </c>
      <c r="N19" s="129"/>
      <c r="O19" s="126" t="str">
        <f>IF(C19="","",VLOOKUP(C19,'代碼表 '!$A:$C,2,FALSE))</f>
        <v>茄苳國小</v>
      </c>
      <c r="P19" s="126" t="str">
        <f>IF(D19="","",VLOOKUP(D19,'代碼表 '!$A$3:$G$33,5,FALSE))</f>
        <v>女乙</v>
      </c>
      <c r="Q19" s="126" t="str">
        <f>IF(E19="","",VLOOKUP(E19,'代碼表 '!$A$4:$H$33,8,FALSE))</f>
        <v/>
      </c>
      <c r="R19" s="145" t="str">
        <f>IF(F19="","",VLOOKUP(F19,'代碼表 '!$A$4:$G$33,6,FALSE))</f>
        <v>蛙式100公尺</v>
      </c>
      <c r="S19" s="126" t="str">
        <f>IF(G19="","",VLOOKUP(G19,'代碼表 '!$A$4:$G$33,6,FALSE))</f>
        <v>混合式200公尺</v>
      </c>
    </row>
    <row r="20" spans="1:19" s="93" customFormat="1" x14ac:dyDescent="0.3">
      <c r="A20" s="127">
        <v>17</v>
      </c>
      <c r="B20" s="128" t="s">
        <v>106</v>
      </c>
      <c r="C20" s="129">
        <v>3</v>
      </c>
      <c r="D20" s="129">
        <v>3</v>
      </c>
      <c r="E20" s="129"/>
      <c r="F20" s="129">
        <v>7</v>
      </c>
      <c r="G20" s="129">
        <v>1</v>
      </c>
      <c r="H20" s="129"/>
      <c r="I20" s="129"/>
      <c r="J20" s="130" t="s">
        <v>51</v>
      </c>
      <c r="K20" s="129" t="s">
        <v>53</v>
      </c>
      <c r="L20" s="129" t="s">
        <v>53</v>
      </c>
      <c r="M20" s="129" t="s">
        <v>53</v>
      </c>
      <c r="N20" s="129" t="s">
        <v>51</v>
      </c>
      <c r="O20" s="126" t="str">
        <f>IF(C20="","",VLOOKUP(C20,'代碼表 '!$A:$C,2,FALSE))</f>
        <v>大勇國小</v>
      </c>
      <c r="P20" s="126" t="str">
        <f>IF(D20="","",VLOOKUP(D20,'代碼表 '!$A$3:$G$33,5,FALSE))</f>
        <v>男乙</v>
      </c>
      <c r="Q20" s="126" t="str">
        <f>IF(E20="","",VLOOKUP(E20,'代碼表 '!$A$4:$H$33,8,FALSE))</f>
        <v/>
      </c>
      <c r="R20" s="126" t="str">
        <f>IF(F20="","",VLOOKUP(F20,'代碼表 '!$A$4:$G$33,6,FALSE))</f>
        <v>仰式50公尺</v>
      </c>
      <c r="S20" s="146" t="s">
        <v>89</v>
      </c>
    </row>
    <row r="21" spans="1:19" x14ac:dyDescent="0.3">
      <c r="A21" s="127">
        <v>18</v>
      </c>
      <c r="B21" s="128" t="s">
        <v>107</v>
      </c>
      <c r="C21" s="129">
        <v>3</v>
      </c>
      <c r="D21" s="129">
        <v>2</v>
      </c>
      <c r="E21" s="129"/>
      <c r="F21" s="129">
        <v>9</v>
      </c>
      <c r="G21" s="129">
        <v>10</v>
      </c>
      <c r="H21" s="129"/>
      <c r="I21" s="129"/>
      <c r="J21" s="130" t="s">
        <v>51</v>
      </c>
      <c r="K21" s="129" t="s">
        <v>53</v>
      </c>
      <c r="L21" s="129" t="s">
        <v>53</v>
      </c>
      <c r="M21" s="129" t="s">
        <v>53</v>
      </c>
      <c r="N21" s="129" t="s">
        <v>53</v>
      </c>
      <c r="O21" s="126" t="str">
        <f>IF(C21="","",VLOOKUP(C21,'代碼表 '!$A:$C,2,FALSE))</f>
        <v>大勇國小</v>
      </c>
      <c r="P21" s="126" t="str">
        <f>IF(D21="","",VLOOKUP(D21,'代碼表 '!$A$3:$G$33,5,FALSE))</f>
        <v>女甲</v>
      </c>
      <c r="Q21" s="126" t="str">
        <f>IF(E21="","",VLOOKUP(E21,'代碼表 '!$A$4:$H$33,8,FALSE))</f>
        <v/>
      </c>
      <c r="R21" s="126" t="str">
        <f>IF(F21="","",VLOOKUP(F21,'代碼表 '!$A$4:$G$33,6,FALSE))</f>
        <v>蝶式50公尺</v>
      </c>
      <c r="S21" s="126" t="str">
        <f>IF(G21="","",VLOOKUP(G21,'代碼表 '!$A$4:$G$33,6,FALSE))</f>
        <v>蝶式100公尺</v>
      </c>
    </row>
    <row r="22" spans="1:19" x14ac:dyDescent="0.3">
      <c r="A22" s="64">
        <v>19</v>
      </c>
      <c r="B22" s="56"/>
      <c r="C22" s="56"/>
      <c r="D22" s="56"/>
      <c r="E22" s="56"/>
      <c r="F22" s="56"/>
      <c r="G22" s="56"/>
      <c r="H22" s="56"/>
      <c r="I22" s="56"/>
      <c r="J22" s="57" t="s">
        <v>51</v>
      </c>
      <c r="K22" s="56" t="s">
        <v>53</v>
      </c>
      <c r="L22" s="56" t="s">
        <v>53</v>
      </c>
      <c r="M22" s="56" t="s">
        <v>53</v>
      </c>
      <c r="N22" s="56" t="s">
        <v>51</v>
      </c>
      <c r="O22" s="55" t="str">
        <f>IF(C22="","",VLOOKUP(C22,'代碼表 '!$A:$C,2,FALSE))</f>
        <v/>
      </c>
      <c r="P22" s="55" t="str">
        <f>IF(D22="","",VLOOKUP(D22,'代碼表 '!$A$3:$G$33,5,FALSE))</f>
        <v/>
      </c>
      <c r="Q22" s="55" t="str">
        <f>IF(E22="","",VLOOKUP(E22,'代碼表 '!$A$4:$H$33,8,FALSE))</f>
        <v/>
      </c>
      <c r="R22" s="55" t="str">
        <f>IF(F22="","",VLOOKUP(F22,'代碼表 '!$A$4:$G$33,6,FALSE))</f>
        <v/>
      </c>
      <c r="S22" s="55" t="str">
        <f>IF(G22="","",VLOOKUP(G22,'代碼表 '!$A$4:$G$33,6,FALSE))</f>
        <v/>
      </c>
    </row>
    <row r="23" spans="1:19" ht="15" thickBot="1" x14ac:dyDescent="0.35">
      <c r="A23" s="65">
        <v>20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5"/>
      <c r="P23" s="55"/>
      <c r="Q23" s="55"/>
      <c r="R23" s="55"/>
      <c r="S23" s="55"/>
    </row>
    <row r="24" spans="1:19" x14ac:dyDescent="0.3">
      <c r="A24" s="70">
        <v>21</v>
      </c>
      <c r="B24" s="56"/>
      <c r="C24" s="56"/>
      <c r="D24" s="56"/>
      <c r="E24" s="56"/>
      <c r="F24" s="56"/>
      <c r="G24" s="56"/>
      <c r="H24" s="56"/>
      <c r="I24" s="56"/>
      <c r="J24" s="57" t="s">
        <v>51</v>
      </c>
      <c r="K24" s="56" t="s">
        <v>53</v>
      </c>
      <c r="L24" s="56" t="s">
        <v>53</v>
      </c>
      <c r="M24" s="56" t="s">
        <v>53</v>
      </c>
      <c r="N24" s="56" t="s">
        <v>51</v>
      </c>
      <c r="O24" s="55" t="str">
        <f>IF(C24="","",VLOOKUP(C24,'代碼表 '!$A:$C,2,FALSE))</f>
        <v/>
      </c>
      <c r="P24" s="55" t="str">
        <f>IF(D24="","",VLOOKUP(D24,'代碼表 '!$A$3:$G$33,5,FALSE))</f>
        <v/>
      </c>
      <c r="Q24" s="55" t="str">
        <f>IF(E24="","",VLOOKUP(E24,'代碼表 '!$A$4:$H$33,8,FALSE))</f>
        <v/>
      </c>
      <c r="R24" s="55" t="str">
        <f>IF(F24="","",VLOOKUP(F24,'代碼表 '!$A$4:$G$33,6,FALSE))</f>
        <v/>
      </c>
      <c r="S24" s="55" t="str">
        <f>IF(G24="","",VLOOKUP(G24,'代碼表 '!$A$4:$G$33,6,FALSE))</f>
        <v/>
      </c>
    </row>
    <row r="25" spans="1:19" x14ac:dyDescent="0.3">
      <c r="A25" s="64">
        <v>22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5"/>
      <c r="P25" s="55"/>
      <c r="Q25" s="55"/>
      <c r="R25" s="55"/>
      <c r="S25" s="55"/>
    </row>
    <row r="26" spans="1:19" x14ac:dyDescent="0.3">
      <c r="A26" s="64">
        <v>23</v>
      </c>
      <c r="B26" s="56"/>
      <c r="C26" s="56"/>
      <c r="D26" s="56"/>
      <c r="E26" s="56"/>
      <c r="F26" s="56"/>
      <c r="G26" s="56"/>
      <c r="H26" s="56"/>
      <c r="I26" s="56"/>
      <c r="J26" s="57" t="s">
        <v>51</v>
      </c>
      <c r="K26" s="56" t="s">
        <v>53</v>
      </c>
      <c r="L26" s="56" t="s">
        <v>53</v>
      </c>
      <c r="M26" s="56" t="s">
        <v>53</v>
      </c>
      <c r="N26" s="56" t="s">
        <v>53</v>
      </c>
      <c r="O26" s="55" t="str">
        <f>IF(C26="","",VLOOKUP(C26,'代碼表 '!$A:$C,2,FALSE))</f>
        <v/>
      </c>
      <c r="P26" s="55" t="str">
        <f>IF(D26="","",VLOOKUP(D26,'代碼表 '!$A$3:$G$33,5,FALSE))</f>
        <v/>
      </c>
      <c r="Q26" s="55" t="str">
        <f>IF(E26="","",VLOOKUP(E26,'代碼表 '!$A$4:$H$33,8,FALSE))</f>
        <v/>
      </c>
      <c r="R26" s="55" t="str">
        <f>IF(F26="","",VLOOKUP(F26,'代碼表 '!$A$4:$G$33,6,FALSE))</f>
        <v/>
      </c>
      <c r="S26" s="55" t="str">
        <f>IF(G26="","",VLOOKUP(G26,'代碼表 '!$A$4:$G$33,6,FALSE))</f>
        <v/>
      </c>
    </row>
    <row r="27" spans="1:19" x14ac:dyDescent="0.3">
      <c r="A27" s="64">
        <v>24</v>
      </c>
      <c r="B27" s="56" t="s">
        <v>51</v>
      </c>
      <c r="C27" s="56"/>
      <c r="D27" s="56"/>
      <c r="E27" s="56"/>
      <c r="F27" s="56"/>
      <c r="G27" s="56"/>
      <c r="H27" s="56"/>
      <c r="I27" s="56"/>
      <c r="J27" s="57" t="s">
        <v>51</v>
      </c>
      <c r="K27" s="56" t="s">
        <v>53</v>
      </c>
      <c r="L27" s="56" t="s">
        <v>53</v>
      </c>
      <c r="M27" s="56" t="s">
        <v>53</v>
      </c>
      <c r="N27" s="77" t="s">
        <v>53</v>
      </c>
      <c r="O27" s="84" t="str">
        <f>IF(C27="","",VLOOKUP(C27,'代碼表 '!$A:$C,2,FALSE))</f>
        <v/>
      </c>
      <c r="P27" s="82" t="str">
        <f>IF(D27="","",VLOOKUP(D27,'代碼表 '!$A$3:$G$33,5,FALSE))</f>
        <v/>
      </c>
      <c r="Q27" s="55" t="str">
        <f>IF(E27="","",VLOOKUP(E27,'代碼表 '!$A$4:$H$33,8,FALSE))</f>
        <v/>
      </c>
      <c r="R27" s="55" t="str">
        <f>IF(F27="","",VLOOKUP(F27,'代碼表 '!$A$4:$G$33,6,FALSE))</f>
        <v/>
      </c>
      <c r="S27" s="55" t="str">
        <f>IF(G27="","",VLOOKUP(G27,'代碼表 '!$A$4:$G$33,6,FALSE))</f>
        <v/>
      </c>
    </row>
    <row r="28" spans="1:19" x14ac:dyDescent="0.3">
      <c r="A28" s="64">
        <v>25</v>
      </c>
      <c r="B28" s="56" t="s">
        <v>51</v>
      </c>
      <c r="C28" s="56"/>
      <c r="D28" s="56"/>
      <c r="E28" s="56"/>
      <c r="F28" s="56"/>
      <c r="G28" s="56"/>
      <c r="H28" s="56"/>
      <c r="I28" s="56"/>
      <c r="J28" s="57" t="s">
        <v>51</v>
      </c>
      <c r="K28" s="56" t="s">
        <v>53</v>
      </c>
      <c r="L28" s="56" t="s">
        <v>53</v>
      </c>
      <c r="M28" s="56" t="s">
        <v>53</v>
      </c>
      <c r="N28" s="77" t="s">
        <v>53</v>
      </c>
      <c r="O28" s="84" t="str">
        <f>IF(C28="","",VLOOKUP(C28,'代碼表 '!$A:$C,2,FALSE))</f>
        <v/>
      </c>
      <c r="P28" s="82" t="str">
        <f>IF(D28="","",VLOOKUP(D28,'代碼表 '!$A$3:$G$33,5,FALSE))</f>
        <v/>
      </c>
      <c r="Q28" s="55" t="str">
        <f>IF(E28="","",VLOOKUP(E28,'代碼表 '!$A$4:$H$33,8,FALSE))</f>
        <v/>
      </c>
      <c r="R28" s="55" t="str">
        <f>IF(F28="","",VLOOKUP(F28,'代碼表 '!$A$4:$G$33,6,FALSE))</f>
        <v/>
      </c>
      <c r="S28" s="55" t="str">
        <f>IF(G28="","",VLOOKUP(G28,'代碼表 '!$A$4:$G$33,6,FALSE))</f>
        <v/>
      </c>
    </row>
    <row r="29" spans="1:19" x14ac:dyDescent="0.3">
      <c r="A29" s="64">
        <v>26</v>
      </c>
      <c r="B29" s="56" t="s">
        <v>51</v>
      </c>
      <c r="C29" s="56"/>
      <c r="D29" s="56"/>
      <c r="E29" s="56"/>
      <c r="F29" s="56"/>
      <c r="G29" s="56"/>
      <c r="H29" s="56"/>
      <c r="I29" s="56"/>
      <c r="J29" s="57" t="s">
        <v>51</v>
      </c>
      <c r="K29" s="56" t="s">
        <v>53</v>
      </c>
      <c r="L29" s="56" t="s">
        <v>53</v>
      </c>
      <c r="M29" s="56" t="s">
        <v>53</v>
      </c>
      <c r="N29" s="77" t="s">
        <v>51</v>
      </c>
      <c r="O29" s="84" t="str">
        <f>IF(C29="","",VLOOKUP(C29,'代碼表 '!$A:$C,2,FALSE))</f>
        <v/>
      </c>
      <c r="P29" s="82" t="str">
        <f>IF(D29="","",VLOOKUP(D29,'代碼表 '!$A$3:$G$33,5,FALSE))</f>
        <v/>
      </c>
      <c r="Q29" s="55" t="str">
        <f>IF(E29="","",VLOOKUP(E29,'代碼表 '!$A$4:$H$33,8,FALSE))</f>
        <v/>
      </c>
      <c r="R29" s="55" t="str">
        <f>IF(F29="","",VLOOKUP(F29,'代碼表 '!$A$4:$G$33,6,FALSE))</f>
        <v/>
      </c>
      <c r="S29" s="55" t="str">
        <f>IF(G29="","",VLOOKUP(G29,'代碼表 '!$A$4:$G$33,6,FALSE))</f>
        <v/>
      </c>
    </row>
    <row r="30" spans="1:19" x14ac:dyDescent="0.3">
      <c r="A30" s="64">
        <v>27</v>
      </c>
      <c r="B30" s="56" t="s">
        <v>51</v>
      </c>
      <c r="C30" s="56"/>
      <c r="D30" s="56"/>
      <c r="E30" s="56"/>
      <c r="F30" s="56"/>
      <c r="G30" s="56"/>
      <c r="H30" s="56"/>
      <c r="I30" s="56"/>
      <c r="J30" s="57" t="s">
        <v>51</v>
      </c>
      <c r="K30" s="56" t="s">
        <v>53</v>
      </c>
      <c r="L30" s="56" t="s">
        <v>53</v>
      </c>
      <c r="M30" s="56" t="s">
        <v>53</v>
      </c>
      <c r="N30" s="77"/>
      <c r="O30" s="84" t="str">
        <f>IF(C30="","",VLOOKUP(C30,'代碼表 '!$A:$C,2,FALSE))</f>
        <v/>
      </c>
      <c r="P30" s="82" t="str">
        <f>IF(D30="","",VLOOKUP(D30,'代碼表 '!$A$3:$G$33,5,FALSE))</f>
        <v/>
      </c>
      <c r="Q30" s="55" t="str">
        <f>IF(E30="","",VLOOKUP(E30,'代碼表 '!$A$4:$H$33,8,FALSE))</f>
        <v/>
      </c>
      <c r="R30" s="55" t="str">
        <f>IF(F30="","",VLOOKUP(F30,'代碼表 '!$A$4:$G$33,6,FALSE))</f>
        <v/>
      </c>
      <c r="S30" s="55" t="str">
        <f>IF(G30="","",VLOOKUP(G30,'代碼表 '!$A$4:$G$33,6,FALSE))</f>
        <v/>
      </c>
    </row>
    <row r="31" spans="1:19" x14ac:dyDescent="0.3">
      <c r="A31" s="64">
        <v>28</v>
      </c>
      <c r="B31" s="56" t="s">
        <v>51</v>
      </c>
      <c r="C31" s="56"/>
      <c r="D31" s="56"/>
      <c r="E31" s="56"/>
      <c r="F31" s="56"/>
      <c r="G31" s="56"/>
      <c r="H31" s="56"/>
      <c r="I31" s="56"/>
      <c r="J31" s="76" t="s">
        <v>53</v>
      </c>
      <c r="K31" s="56" t="s">
        <v>53</v>
      </c>
      <c r="L31" s="56" t="s">
        <v>53</v>
      </c>
      <c r="M31" s="56" t="s">
        <v>53</v>
      </c>
      <c r="N31" s="77"/>
      <c r="O31" s="84" t="str">
        <f>IF(C31="","",VLOOKUP(C31,'代碼表 '!$A:$C,2,FALSE))</f>
        <v/>
      </c>
      <c r="P31" s="82" t="str">
        <f>IF(D31="","",VLOOKUP(D31,'代碼表 '!$A$3:$G$33,5,FALSE))</f>
        <v/>
      </c>
      <c r="Q31" s="55" t="str">
        <f>IF(E31="","",VLOOKUP(E31,'代碼表 '!$A$4:$H$33,8,FALSE))</f>
        <v/>
      </c>
      <c r="R31" s="55" t="str">
        <f>IF(F31="","",VLOOKUP(F31,'代碼表 '!$A$4:$G$33,6,FALSE))</f>
        <v/>
      </c>
      <c r="S31" s="55" t="str">
        <f>IF(G31="","",VLOOKUP(G31,'代碼表 '!$A$4:$G$33,6,FALSE))</f>
        <v/>
      </c>
    </row>
    <row r="32" spans="1:19" x14ac:dyDescent="0.3">
      <c r="A32" s="64">
        <v>29</v>
      </c>
      <c r="B32" s="56"/>
      <c r="C32" s="56"/>
      <c r="D32" s="56"/>
      <c r="E32" s="56"/>
      <c r="F32" s="56"/>
      <c r="G32" s="56"/>
      <c r="H32" s="56"/>
      <c r="I32" s="56"/>
      <c r="J32" s="56" t="s">
        <v>50</v>
      </c>
      <c r="K32" s="56"/>
      <c r="L32" s="56"/>
      <c r="M32" s="56"/>
      <c r="N32" s="77" t="s">
        <v>50</v>
      </c>
      <c r="O32" s="84" t="str">
        <f>IF(C32="","",VLOOKUP(C32,'代碼表 '!$A:$C,2,FALSE))</f>
        <v/>
      </c>
      <c r="P32" s="82" t="str">
        <f>IF(D32="","",VLOOKUP(D32,'代碼表 '!$A$3:$G$33,5,FALSE))</f>
        <v/>
      </c>
      <c r="Q32" s="55" t="str">
        <f>IF(E32="","",VLOOKUP(E32,'代碼表 '!$A$4:$H$33,8,FALSE))</f>
        <v/>
      </c>
      <c r="R32" s="55" t="str">
        <f>IF(F32="","",VLOOKUP(F32,'代碼表 '!$A$4:$G$33,6,FALSE))</f>
        <v/>
      </c>
      <c r="S32" s="55" t="str">
        <f>IF(G32="","",VLOOKUP(G32,'代碼表 '!$A$4:$G$33,6,FALSE))</f>
        <v/>
      </c>
    </row>
    <row r="33" spans="1:19" ht="15" thickBot="1" x14ac:dyDescent="0.35">
      <c r="A33" s="69">
        <v>30</v>
      </c>
      <c r="B33" s="59"/>
      <c r="C33" s="59"/>
      <c r="D33" s="59"/>
      <c r="E33" s="59"/>
      <c r="F33" s="59"/>
      <c r="G33" s="59"/>
      <c r="H33" s="59"/>
      <c r="I33" s="59"/>
      <c r="J33" s="59" t="s">
        <v>53</v>
      </c>
      <c r="K33" s="59"/>
      <c r="L33" s="59"/>
      <c r="M33" s="59"/>
      <c r="N33" s="80" t="s">
        <v>49</v>
      </c>
      <c r="O33" s="87" t="str">
        <f>IF(C33="","",VLOOKUP(C33,'代碼表 '!$A:$C,2,FALSE))</f>
        <v/>
      </c>
      <c r="P33" s="83" t="str">
        <f>IF(D33="","",VLOOKUP(D33,'代碼表 '!$A$3:$G$33,5,FALSE))</f>
        <v/>
      </c>
      <c r="Q33" s="58" t="str">
        <f>IF(E33="","",VLOOKUP(E33,'代碼表 '!$A$4:$H$33,8,FALSE))</f>
        <v/>
      </c>
      <c r="R33" s="58" t="str">
        <f>IF(F33="","",VLOOKUP(F33,'代碼表 '!$A$4:$G$33,6,FALSE))</f>
        <v/>
      </c>
      <c r="S33" s="58" t="str">
        <f>IF(G33="","",VLOOKUP(G33,'代碼表 '!$A$4:$G$33,6,FALSE))</f>
        <v/>
      </c>
    </row>
    <row r="34" spans="1:19" x14ac:dyDescent="0.3">
      <c r="A34" s="61">
        <v>31</v>
      </c>
      <c r="B34" s="62"/>
      <c r="C34" s="62"/>
      <c r="D34" s="62"/>
      <c r="E34" s="62"/>
      <c r="F34" s="62"/>
      <c r="G34" s="62"/>
      <c r="H34" s="62"/>
      <c r="I34" s="62"/>
      <c r="J34" s="62" t="s">
        <v>49</v>
      </c>
      <c r="K34" s="62"/>
      <c r="L34" s="62"/>
      <c r="M34" s="62"/>
      <c r="N34" s="81" t="s">
        <v>49</v>
      </c>
      <c r="O34" s="88" t="str">
        <f>IF(C34="","",VLOOKUP(C34,'代碼表 '!$A:$C,2,FALSE))</f>
        <v/>
      </c>
      <c r="P34" s="61" t="str">
        <f>IF(D34="","",VLOOKUP(D34,'代碼表 '!$A$3:$G$33,5,FALSE))</f>
        <v/>
      </c>
      <c r="Q34" s="63" t="str">
        <f>IF(E34="","",VLOOKUP(E34,'代碼表 '!$A$4:$H$33,8,FALSE))</f>
        <v/>
      </c>
      <c r="R34" s="63" t="str">
        <f>IF(F34="","",VLOOKUP(F34,'代碼表 '!$A$4:$G$33,6,FALSE))</f>
        <v/>
      </c>
      <c r="S34" s="63" t="str">
        <f>IF(G34="","",VLOOKUP(G34,'代碼表 '!$A$4:$G$33,6,FALSE))</f>
        <v/>
      </c>
    </row>
    <row r="35" spans="1:19" x14ac:dyDescent="0.3">
      <c r="A35" s="64">
        <v>32</v>
      </c>
      <c r="B35" s="56"/>
      <c r="C35" s="56"/>
      <c r="D35" s="56"/>
      <c r="E35" s="56"/>
      <c r="F35" s="56"/>
      <c r="G35" s="56"/>
      <c r="H35" s="56"/>
      <c r="I35" s="56"/>
      <c r="J35" s="56" t="s">
        <v>49</v>
      </c>
      <c r="K35" s="56"/>
      <c r="L35" s="56"/>
      <c r="M35" s="56"/>
      <c r="N35" s="77" t="s">
        <v>49</v>
      </c>
      <c r="O35" s="89" t="str">
        <f>IF(C35="","",VLOOKUP(C35,'代碼表 '!$A:$C,2,FALSE))</f>
        <v/>
      </c>
      <c r="P35" s="64" t="str">
        <f>IF(D35="","",VLOOKUP(D35,'代碼表 '!$A$3:$G$33,5,FALSE))</f>
        <v/>
      </c>
      <c r="Q35" s="55" t="str">
        <f>IF(E35="","",VLOOKUP(E35,'代碼表 '!$A$4:$H$33,8,FALSE))</f>
        <v/>
      </c>
      <c r="R35" s="55" t="str">
        <f>IF(F35="","",VLOOKUP(F35,'代碼表 '!$A$4:$G$33,6,FALSE))</f>
        <v/>
      </c>
      <c r="S35" s="55" t="str">
        <f>IF(G35="","",VLOOKUP(G35,'代碼表 '!$A$4:$G$33,6,FALSE))</f>
        <v/>
      </c>
    </row>
    <row r="36" spans="1:19" x14ac:dyDescent="0.3">
      <c r="A36" s="64">
        <v>33</v>
      </c>
      <c r="B36" s="56"/>
      <c r="C36" s="56"/>
      <c r="D36" s="56"/>
      <c r="E36" s="56"/>
      <c r="F36" s="56"/>
      <c r="G36" s="56"/>
      <c r="H36" s="56"/>
      <c r="I36" s="56"/>
      <c r="J36" s="56" t="s">
        <v>49</v>
      </c>
      <c r="K36" s="56"/>
      <c r="L36" s="56"/>
      <c r="M36" s="56"/>
      <c r="N36" s="77" t="s">
        <v>49</v>
      </c>
      <c r="O36" s="89" t="str">
        <f>IF(C36="","",VLOOKUP(C36,'代碼表 '!$A:$C,2,FALSE))</f>
        <v/>
      </c>
      <c r="P36" s="64" t="str">
        <f>IF(D36="","",VLOOKUP(D36,'代碼表 '!$A$3:$G$33,5,FALSE))</f>
        <v/>
      </c>
      <c r="Q36" s="55" t="str">
        <f>IF(E36="","",VLOOKUP(E36,'代碼表 '!$A$4:$H$33,8,FALSE))</f>
        <v/>
      </c>
      <c r="R36" s="55" t="str">
        <f>IF(F36="","",VLOOKUP(F36,'代碼表 '!$A$4:$G$33,6,FALSE))</f>
        <v/>
      </c>
      <c r="S36" s="55" t="str">
        <f>IF(G36="","",VLOOKUP(G36,'代碼表 '!$A$4:$G$33,6,FALSE))</f>
        <v/>
      </c>
    </row>
    <row r="37" spans="1:19" x14ac:dyDescent="0.3">
      <c r="A37" s="64">
        <v>34</v>
      </c>
      <c r="B37" s="56"/>
      <c r="C37" s="56"/>
      <c r="D37" s="56"/>
      <c r="E37" s="56"/>
      <c r="F37" s="56"/>
      <c r="G37" s="56"/>
      <c r="H37" s="56"/>
      <c r="I37" s="56"/>
      <c r="J37" s="56" t="s">
        <v>49</v>
      </c>
      <c r="K37" s="56"/>
      <c r="L37" s="56"/>
      <c r="M37" s="56"/>
      <c r="N37" s="77" t="s">
        <v>49</v>
      </c>
      <c r="O37" s="89" t="str">
        <f>IF(C37="","",VLOOKUP(C37,'代碼表 '!$A:$C,2,FALSE))</f>
        <v/>
      </c>
      <c r="P37" s="64" t="str">
        <f>IF(D37="","",VLOOKUP(D37,'代碼表 '!$A$3:$G$33,5,FALSE))</f>
        <v/>
      </c>
      <c r="Q37" s="55" t="str">
        <f>IF(E37="","",VLOOKUP(E37,'代碼表 '!$A$4:$H$33,8,FALSE))</f>
        <v/>
      </c>
      <c r="R37" s="55" t="str">
        <f>IF(F37="","",VLOOKUP(F37,'代碼表 '!$A$4:$G$33,6,FALSE))</f>
        <v/>
      </c>
      <c r="S37" s="55" t="str">
        <f>IF(G37="","",VLOOKUP(G37,'代碼表 '!$A$4:$G$33,6,FALSE))</f>
        <v/>
      </c>
    </row>
    <row r="38" spans="1:19" x14ac:dyDescent="0.3">
      <c r="A38" s="64">
        <v>35</v>
      </c>
      <c r="B38" s="56"/>
      <c r="C38" s="56"/>
      <c r="D38" s="56"/>
      <c r="E38" s="56"/>
      <c r="F38" s="56"/>
      <c r="G38" s="56"/>
      <c r="H38" s="56"/>
      <c r="I38" s="56"/>
      <c r="J38" s="56" t="s">
        <v>49</v>
      </c>
      <c r="K38" s="56"/>
      <c r="L38" s="56"/>
      <c r="M38" s="56"/>
      <c r="N38" s="77" t="s">
        <v>49</v>
      </c>
      <c r="O38" s="89" t="str">
        <f>IF(C38="","",VLOOKUP(C38,'代碼表 '!$A:$C,2,FALSE))</f>
        <v/>
      </c>
      <c r="P38" s="64" t="str">
        <f>IF(D38="","",VLOOKUP(D38,'代碼表 '!$A$3:$G$33,5,FALSE))</f>
        <v/>
      </c>
      <c r="Q38" s="55" t="str">
        <f>IF(E38="","",VLOOKUP(E38,'代碼表 '!$A$4:$H$33,8,FALSE))</f>
        <v/>
      </c>
      <c r="R38" s="55" t="str">
        <f>IF(F38="","",VLOOKUP(F38,'代碼表 '!$A$4:$G$33,6,FALSE))</f>
        <v/>
      </c>
      <c r="S38" s="55" t="str">
        <f>IF(G38="","",VLOOKUP(G38,'代碼表 '!$A$4:$G$33,6,FALSE))</f>
        <v/>
      </c>
    </row>
    <row r="39" spans="1:19" x14ac:dyDescent="0.3">
      <c r="A39" s="64">
        <v>36</v>
      </c>
      <c r="B39" s="56"/>
      <c r="C39" s="56"/>
      <c r="D39" s="56"/>
      <c r="E39" s="56"/>
      <c r="F39" s="56"/>
      <c r="G39" s="56"/>
      <c r="H39" s="56"/>
      <c r="I39" s="56"/>
      <c r="J39" s="56" t="s">
        <v>49</v>
      </c>
      <c r="K39" s="56"/>
      <c r="L39" s="56"/>
      <c r="M39" s="56"/>
      <c r="N39" s="77" t="s">
        <v>49</v>
      </c>
      <c r="O39" s="89" t="str">
        <f>IF(C39="","",VLOOKUP(C39,'代碼表 '!$A:$C,2,FALSE))</f>
        <v/>
      </c>
      <c r="P39" s="64" t="str">
        <f>IF(D39="","",VLOOKUP(D39,'代碼表 '!$A$3:$G$33,5,FALSE))</f>
        <v/>
      </c>
      <c r="Q39" s="55" t="str">
        <f>IF(E39="","",VLOOKUP(E39,'代碼表 '!$A$4:$H$33,8,FALSE))</f>
        <v/>
      </c>
      <c r="R39" s="55" t="str">
        <f>IF(F39="","",VLOOKUP(F39,'代碼表 '!$A$4:$G$33,6,FALSE))</f>
        <v/>
      </c>
      <c r="S39" s="55" t="str">
        <f>IF(G39="","",VLOOKUP(G39,'代碼表 '!$A$4:$G$33,6,FALSE))</f>
        <v/>
      </c>
    </row>
    <row r="40" spans="1:19" x14ac:dyDescent="0.3">
      <c r="A40" s="64">
        <v>37</v>
      </c>
      <c r="B40" s="56"/>
      <c r="C40" s="56"/>
      <c r="D40" s="56"/>
      <c r="E40" s="56"/>
      <c r="F40" s="56"/>
      <c r="G40" s="56"/>
      <c r="H40" s="56"/>
      <c r="I40" s="56"/>
      <c r="J40" s="56" t="s">
        <v>49</v>
      </c>
      <c r="K40" s="56"/>
      <c r="L40" s="56"/>
      <c r="M40" s="56"/>
      <c r="N40" s="77" t="s">
        <v>49</v>
      </c>
      <c r="O40" s="89" t="str">
        <f>IF(C40="","",VLOOKUP(C40,'代碼表 '!$A:$C,2,FALSE))</f>
        <v/>
      </c>
      <c r="P40" s="64" t="str">
        <f>IF(D40="","",VLOOKUP(D40,'代碼表 '!$A$3:$G$33,5,FALSE))</f>
        <v/>
      </c>
      <c r="Q40" s="55" t="str">
        <f>IF(E40="","",VLOOKUP(E40,'代碼表 '!$A$4:$H$33,8,FALSE))</f>
        <v/>
      </c>
      <c r="R40" s="55" t="str">
        <f>IF(F40="","",VLOOKUP(F40,'代碼表 '!$A$4:$G$33,6,FALSE))</f>
        <v/>
      </c>
      <c r="S40" s="55" t="str">
        <f>IF(G40="","",VLOOKUP(G40,'代碼表 '!$A$4:$G$33,6,FALSE))</f>
        <v/>
      </c>
    </row>
    <row r="41" spans="1:19" x14ac:dyDescent="0.3">
      <c r="A41" s="64">
        <v>38</v>
      </c>
      <c r="B41" s="56"/>
      <c r="C41" s="56"/>
      <c r="D41" s="56"/>
      <c r="E41" s="56"/>
      <c r="F41" s="56"/>
      <c r="G41" s="56"/>
      <c r="H41" s="56"/>
      <c r="I41" s="56"/>
      <c r="J41" s="56" t="s">
        <v>49</v>
      </c>
      <c r="K41" s="56"/>
      <c r="L41" s="56"/>
      <c r="M41" s="56"/>
      <c r="N41" s="77" t="s">
        <v>49</v>
      </c>
      <c r="O41" s="89" t="str">
        <f>IF(C41="","",VLOOKUP(C41,'代碼表 '!$A:$C,2,FALSE))</f>
        <v/>
      </c>
      <c r="P41" s="64" t="str">
        <f>IF(D41="","",VLOOKUP(D41,'代碼表 '!$A$3:$G$33,5,FALSE))</f>
        <v/>
      </c>
      <c r="Q41" s="55" t="str">
        <f>IF(E41="","",VLOOKUP(E41,'代碼表 '!$A$4:$H$33,8,FALSE))</f>
        <v/>
      </c>
      <c r="R41" s="55" t="str">
        <f>IF(F41="","",VLOOKUP(F41,'代碼表 '!$A$4:$G$33,6,FALSE))</f>
        <v/>
      </c>
      <c r="S41" s="55" t="str">
        <f>IF(G41="","",VLOOKUP(G41,'代碼表 '!$A$4:$G$33,6,FALSE))</f>
        <v/>
      </c>
    </row>
    <row r="42" spans="1:19" x14ac:dyDescent="0.3">
      <c r="A42" s="64">
        <v>39</v>
      </c>
      <c r="B42" s="56" t="s">
        <v>49</v>
      </c>
      <c r="C42" s="56"/>
      <c r="D42" s="56"/>
      <c r="E42" s="56"/>
      <c r="F42" s="56"/>
      <c r="G42" s="56"/>
      <c r="H42" s="56"/>
      <c r="I42" s="56"/>
      <c r="J42" s="76" t="s">
        <v>49</v>
      </c>
      <c r="K42" s="56" t="s">
        <v>49</v>
      </c>
      <c r="L42" s="56" t="s">
        <v>49</v>
      </c>
      <c r="M42" s="56" t="s">
        <v>49</v>
      </c>
      <c r="N42" s="77"/>
      <c r="O42" s="89" t="str">
        <f>IF(C42="","",VLOOKUP(C42,'代碼表 '!$A:$C,2,FALSE))</f>
        <v/>
      </c>
      <c r="P42" s="64" t="str">
        <f>IF(D42="","",VLOOKUP(D42,'代碼表 '!$A$3:$G$33,5,FALSE))</f>
        <v/>
      </c>
      <c r="Q42" s="55" t="str">
        <f>IF(E42="","",VLOOKUP(E42,'代碼表 '!$A$4:$H$33,8,FALSE))</f>
        <v/>
      </c>
      <c r="R42" s="55" t="str">
        <f>IF(F42="","",VLOOKUP(F42,'代碼表 '!$A$4:$G$33,6,FALSE))</f>
        <v/>
      </c>
      <c r="S42" s="55" t="str">
        <f>IF(G42="","",VLOOKUP(G42,'代碼表 '!$A$4:$G$33,6,FALSE))</f>
        <v/>
      </c>
    </row>
    <row r="43" spans="1:19" ht="15" thickBot="1" x14ac:dyDescent="0.35">
      <c r="A43" s="65">
        <v>40</v>
      </c>
      <c r="B43" s="66"/>
      <c r="C43" s="66"/>
      <c r="D43" s="66"/>
      <c r="E43" s="66"/>
      <c r="F43" s="66"/>
      <c r="G43" s="66"/>
      <c r="H43" s="66"/>
      <c r="I43" s="66"/>
      <c r="J43" s="66" t="s">
        <v>50</v>
      </c>
      <c r="K43" s="66"/>
      <c r="L43" s="66"/>
      <c r="M43" s="66"/>
      <c r="N43" s="78" t="s">
        <v>50</v>
      </c>
      <c r="O43" s="90" t="str">
        <f>IF(C43="","",VLOOKUP(C43,'代碼表 '!$A:$C,2,FALSE))</f>
        <v/>
      </c>
      <c r="P43" s="65" t="str">
        <f>IF(D43="","",VLOOKUP(D43,'代碼表 '!$A$3:$G$33,5,FALSE))</f>
        <v/>
      </c>
      <c r="Q43" s="68" t="str">
        <f>IF(E43="","",VLOOKUP(E43,'代碼表 '!$A$4:$H$33,8,FALSE))</f>
        <v/>
      </c>
      <c r="R43" s="68" t="str">
        <f>IF(F43="","",VLOOKUP(F43,'代碼表 '!$A$4:$G$33,6,FALSE))</f>
        <v/>
      </c>
      <c r="S43" s="68" t="str">
        <f>IF(G43="","",VLOOKUP(G43,'代碼表 '!$A$4:$G$33,6,FALSE))</f>
        <v/>
      </c>
    </row>
    <row r="44" spans="1:19" x14ac:dyDescent="0.3">
      <c r="A44" s="70">
        <v>41</v>
      </c>
      <c r="B44" s="60"/>
      <c r="C44" s="60"/>
      <c r="D44" s="60"/>
      <c r="E44" s="60"/>
      <c r="F44" s="60"/>
      <c r="G44" s="60"/>
      <c r="H44" s="60"/>
      <c r="I44" s="60"/>
      <c r="J44" s="60" t="s">
        <v>49</v>
      </c>
      <c r="K44" s="60"/>
      <c r="L44" s="60"/>
      <c r="M44" s="60"/>
      <c r="N44" s="79" t="s">
        <v>49</v>
      </c>
      <c r="O44" s="86" t="str">
        <f>IF(C44="","",VLOOKUP(C44,'代碼表 '!$A:$C,2,FALSE))</f>
        <v/>
      </c>
      <c r="P44" s="61" t="str">
        <f>IF(D44="","",VLOOKUP(D44,'代碼表 '!$A$3:$G$33,5,FALSE))</f>
        <v/>
      </c>
      <c r="Q44" s="63" t="str">
        <f>IF(E44="","",VLOOKUP(E44,'代碼表 '!$A$4:$H$33,8,FALSE))</f>
        <v/>
      </c>
      <c r="R44" s="63" t="str">
        <f>IF(F44="","",VLOOKUP(F44,'代碼表 '!$A$4:$G$33,6,FALSE))</f>
        <v/>
      </c>
      <c r="S44" s="63" t="str">
        <f>IF(G44="","",VLOOKUP(G44,'代碼表 '!$A$4:$G$33,6,FALSE))</f>
        <v/>
      </c>
    </row>
    <row r="45" spans="1:19" x14ac:dyDescent="0.3">
      <c r="A45" s="64">
        <v>42</v>
      </c>
      <c r="B45" s="56"/>
      <c r="C45" s="56"/>
      <c r="D45" s="56"/>
      <c r="E45" s="56"/>
      <c r="F45" s="56"/>
      <c r="G45" s="56"/>
      <c r="H45" s="56"/>
      <c r="I45" s="56"/>
      <c r="J45" s="56" t="s">
        <v>49</v>
      </c>
      <c r="K45" s="56"/>
      <c r="L45" s="56"/>
      <c r="M45" s="56"/>
      <c r="N45" s="77" t="s">
        <v>49</v>
      </c>
      <c r="O45" s="84" t="str">
        <f>IF(C45="","",VLOOKUP(C45,'代碼表 '!$A:$C,2,FALSE))</f>
        <v/>
      </c>
      <c r="P45" s="64" t="str">
        <f>IF(D45="","",VLOOKUP(D45,'代碼表 '!$A$3:$G$33,5,FALSE))</f>
        <v/>
      </c>
      <c r="Q45" s="55" t="str">
        <f>IF(E45="","",VLOOKUP(E45,'代碼表 '!$A$4:$H$33,8,FALSE))</f>
        <v/>
      </c>
      <c r="R45" s="55" t="str">
        <f>IF(F45="","",VLOOKUP(F45,'代碼表 '!$A$4:$G$33,6,FALSE))</f>
        <v/>
      </c>
      <c r="S45" s="55" t="str">
        <f>IF(G45="","",VLOOKUP(G45,'代碼表 '!$A$4:$G$33,6,FALSE))</f>
        <v/>
      </c>
    </row>
    <row r="46" spans="1:19" x14ac:dyDescent="0.3">
      <c r="A46" s="64">
        <v>43</v>
      </c>
      <c r="B46" s="56"/>
      <c r="C46" s="56"/>
      <c r="D46" s="56"/>
      <c r="E46" s="56"/>
      <c r="F46" s="56"/>
      <c r="G46" s="56"/>
      <c r="H46" s="56"/>
      <c r="I46" s="56"/>
      <c r="J46" s="56" t="s">
        <v>49</v>
      </c>
      <c r="K46" s="56"/>
      <c r="L46" s="56"/>
      <c r="M46" s="56"/>
      <c r="N46" s="77" t="s">
        <v>49</v>
      </c>
      <c r="O46" s="84" t="str">
        <f>IF(C46="","",VLOOKUP(C46,'代碼表 '!$A:$C,2,FALSE))</f>
        <v/>
      </c>
      <c r="P46" s="64" t="str">
        <f>IF(D46="","",VLOOKUP(D46,'代碼表 '!$A$3:$G$33,5,FALSE))</f>
        <v/>
      </c>
      <c r="Q46" s="55" t="str">
        <f>IF(E46="","",VLOOKUP(E46,'代碼表 '!$A$4:$H$33,8,FALSE))</f>
        <v/>
      </c>
      <c r="R46" s="55" t="str">
        <f>IF(F46="","",VLOOKUP(F46,'代碼表 '!$A$4:$G$33,6,FALSE))</f>
        <v/>
      </c>
      <c r="S46" s="55" t="str">
        <f>IF(G46="","",VLOOKUP(G46,'代碼表 '!$A$4:$G$33,6,FALSE))</f>
        <v/>
      </c>
    </row>
    <row r="47" spans="1:19" x14ac:dyDescent="0.3">
      <c r="A47" s="64">
        <v>44</v>
      </c>
      <c r="B47" s="56"/>
      <c r="C47" s="56"/>
      <c r="D47" s="56"/>
      <c r="E47" s="56"/>
      <c r="F47" s="56"/>
      <c r="G47" s="56"/>
      <c r="H47" s="56"/>
      <c r="I47" s="56"/>
      <c r="J47" s="56" t="s">
        <v>49</v>
      </c>
      <c r="K47" s="56"/>
      <c r="L47" s="56"/>
      <c r="M47" s="56"/>
      <c r="N47" s="77" t="s">
        <v>49</v>
      </c>
      <c r="O47" s="84" t="str">
        <f>IF(C47="","",VLOOKUP(C47,'代碼表 '!$A:$C,2,FALSE))</f>
        <v/>
      </c>
      <c r="P47" s="64" t="str">
        <f>IF(D47="","",VLOOKUP(D47,'代碼表 '!$A$3:$G$33,5,FALSE))</f>
        <v/>
      </c>
      <c r="Q47" s="55" t="str">
        <f>IF(E47="","",VLOOKUP(E47,'代碼表 '!$A$4:$H$33,8,FALSE))</f>
        <v/>
      </c>
      <c r="R47" s="55" t="str">
        <f>IF(F47="","",VLOOKUP(F47,'代碼表 '!$A$4:$G$33,6,FALSE))</f>
        <v/>
      </c>
      <c r="S47" s="55" t="str">
        <f>IF(G47="","",VLOOKUP(G47,'代碼表 '!$A$4:$G$33,6,FALSE))</f>
        <v/>
      </c>
    </row>
    <row r="48" spans="1:19" x14ac:dyDescent="0.3">
      <c r="A48" s="64">
        <v>45</v>
      </c>
      <c r="B48" s="56"/>
      <c r="C48" s="56"/>
      <c r="D48" s="56"/>
      <c r="E48" s="56"/>
      <c r="F48" s="56"/>
      <c r="G48" s="56"/>
      <c r="H48" s="56"/>
      <c r="I48" s="56"/>
      <c r="J48" s="56" t="s">
        <v>49</v>
      </c>
      <c r="K48" s="56"/>
      <c r="L48" s="56"/>
      <c r="M48" s="56"/>
      <c r="N48" s="77" t="s">
        <v>49</v>
      </c>
      <c r="O48" s="84" t="str">
        <f>IF(C48="","",VLOOKUP(C48,'代碼表 '!$A:$C,2,FALSE))</f>
        <v/>
      </c>
      <c r="P48" s="64" t="str">
        <f>IF(D48="","",VLOOKUP(D48,'代碼表 '!$A$3:$G$33,5,FALSE))</f>
        <v/>
      </c>
      <c r="Q48" s="55" t="str">
        <f>IF(E48="","",VLOOKUP(E48,'代碼表 '!$A$4:$H$33,8,FALSE))</f>
        <v/>
      </c>
      <c r="R48" s="55" t="str">
        <f>IF(F48="","",VLOOKUP(F48,'代碼表 '!$A$4:$G$33,6,FALSE))</f>
        <v/>
      </c>
      <c r="S48" s="55" t="str">
        <f>IF(G48="","",VLOOKUP(G48,'代碼表 '!$A$4:$G$33,6,FALSE))</f>
        <v/>
      </c>
    </row>
    <row r="49" spans="1:19" x14ac:dyDescent="0.3">
      <c r="A49" s="64">
        <v>46</v>
      </c>
      <c r="B49" s="56"/>
      <c r="C49" s="56"/>
      <c r="D49" s="56"/>
      <c r="E49" s="56"/>
      <c r="F49" s="56"/>
      <c r="G49" s="56"/>
      <c r="H49" s="56"/>
      <c r="I49" s="56"/>
      <c r="J49" s="56" t="s">
        <v>49</v>
      </c>
      <c r="K49" s="56"/>
      <c r="L49" s="56"/>
      <c r="M49" s="56"/>
      <c r="N49" s="77" t="s">
        <v>49</v>
      </c>
      <c r="O49" s="84" t="str">
        <f>IF(C49="","",VLOOKUP(C49,'代碼表 '!$A:$C,2,FALSE))</f>
        <v/>
      </c>
      <c r="P49" s="64" t="str">
        <f>IF(D49="","",VLOOKUP(D49,'代碼表 '!$A$3:$G$33,5,FALSE))</f>
        <v/>
      </c>
      <c r="Q49" s="55" t="str">
        <f>IF(E49="","",VLOOKUP(E49,'代碼表 '!$A$4:$H$33,8,FALSE))</f>
        <v/>
      </c>
      <c r="R49" s="55" t="str">
        <f>IF(F49="","",VLOOKUP(F49,'代碼表 '!$A$4:$G$33,6,FALSE))</f>
        <v/>
      </c>
      <c r="S49" s="55" t="str">
        <f>IF(G49="","",VLOOKUP(G49,'代碼表 '!$A$4:$G$33,6,FALSE))</f>
        <v/>
      </c>
    </row>
    <row r="50" spans="1:19" x14ac:dyDescent="0.3">
      <c r="A50" s="64">
        <v>47</v>
      </c>
      <c r="B50" s="56"/>
      <c r="C50" s="56"/>
      <c r="D50" s="56"/>
      <c r="E50" s="56"/>
      <c r="F50" s="56"/>
      <c r="G50" s="56"/>
      <c r="H50" s="56"/>
      <c r="I50" s="56"/>
      <c r="J50" s="56" t="s">
        <v>49</v>
      </c>
      <c r="K50" s="56"/>
      <c r="L50" s="56"/>
      <c r="M50" s="56"/>
      <c r="N50" s="77" t="s">
        <v>49</v>
      </c>
      <c r="O50" s="84" t="str">
        <f>IF(C50="","",VLOOKUP(C50,'代碼表 '!$A:$C,2,FALSE))</f>
        <v/>
      </c>
      <c r="P50" s="64" t="str">
        <f>IF(D50="","",VLOOKUP(D50,'代碼表 '!$A$3:$G$33,5,FALSE))</f>
        <v/>
      </c>
      <c r="Q50" s="55" t="str">
        <f>IF(E50="","",VLOOKUP(E50,'代碼表 '!$A$4:$H$33,8,FALSE))</f>
        <v/>
      </c>
      <c r="R50" s="55" t="str">
        <f>IF(F50="","",VLOOKUP(F50,'代碼表 '!$A$4:$G$33,6,FALSE))</f>
        <v/>
      </c>
      <c r="S50" s="55" t="str">
        <f>IF(G50="","",VLOOKUP(G50,'代碼表 '!$A$4:$G$33,6,FALSE))</f>
        <v/>
      </c>
    </row>
    <row r="51" spans="1:19" x14ac:dyDescent="0.3">
      <c r="A51" s="64">
        <v>48</v>
      </c>
      <c r="B51" s="56"/>
      <c r="C51" s="56"/>
      <c r="D51" s="56"/>
      <c r="E51" s="56"/>
      <c r="F51" s="56"/>
      <c r="G51" s="56"/>
      <c r="H51" s="56"/>
      <c r="I51" s="56"/>
      <c r="J51" s="56" t="s">
        <v>49</v>
      </c>
      <c r="K51" s="56"/>
      <c r="L51" s="56"/>
      <c r="M51" s="56"/>
      <c r="N51" s="77" t="s">
        <v>49</v>
      </c>
      <c r="O51" s="84" t="str">
        <f>IF(C51="","",VLOOKUP(C51,'代碼表 '!$A:$C,2,FALSE))</f>
        <v/>
      </c>
      <c r="P51" s="64" t="str">
        <f>IF(D51="","",VLOOKUP(D51,'代碼表 '!$A$3:$G$33,5,FALSE))</f>
        <v/>
      </c>
      <c r="Q51" s="55" t="str">
        <f>IF(E51="","",VLOOKUP(E51,'代碼表 '!$A$4:$H$33,8,FALSE))</f>
        <v/>
      </c>
      <c r="R51" s="55" t="str">
        <f>IF(F51="","",VLOOKUP(F51,'代碼表 '!$A$4:$G$33,6,FALSE))</f>
        <v/>
      </c>
      <c r="S51" s="55" t="str">
        <f>IF(G51="","",VLOOKUP(G51,'代碼表 '!$A$4:$G$33,6,FALSE))</f>
        <v/>
      </c>
    </row>
    <row r="52" spans="1:19" x14ac:dyDescent="0.3">
      <c r="A52" s="64">
        <v>49</v>
      </c>
      <c r="B52" s="56"/>
      <c r="C52" s="56"/>
      <c r="D52" s="56"/>
      <c r="E52" s="56"/>
      <c r="F52" s="56"/>
      <c r="G52" s="56"/>
      <c r="H52" s="56"/>
      <c r="I52" s="56"/>
      <c r="J52" s="56" t="s">
        <v>49</v>
      </c>
      <c r="K52" s="56"/>
      <c r="L52" s="56"/>
      <c r="M52" s="56"/>
      <c r="N52" s="77" t="s">
        <v>49</v>
      </c>
      <c r="O52" s="84" t="str">
        <f>IF(C52="","",VLOOKUP(C52,'代碼表 '!$A:$C,2,FALSE))</f>
        <v/>
      </c>
      <c r="P52" s="64" t="str">
        <f>IF(D52="","",VLOOKUP(D52,'代碼表 '!$A$3:$G$33,5,FALSE))</f>
        <v/>
      </c>
      <c r="Q52" s="55" t="str">
        <f>IF(E52="","",VLOOKUP(E52,'代碼表 '!$A$4:$H$33,8,FALSE))</f>
        <v/>
      </c>
      <c r="R52" s="55" t="str">
        <f>IF(F52="","",VLOOKUP(F52,'代碼表 '!$A$4:$G$33,6,FALSE))</f>
        <v/>
      </c>
      <c r="S52" s="55" t="str">
        <f>IF(G52="","",VLOOKUP(G52,'代碼表 '!$A$4:$G$33,6,FALSE))</f>
        <v/>
      </c>
    </row>
    <row r="53" spans="1:19" ht="15" thickBot="1" x14ac:dyDescent="0.35">
      <c r="A53" s="65">
        <v>50</v>
      </c>
      <c r="B53" s="66" t="s">
        <v>49</v>
      </c>
      <c r="C53" s="66"/>
      <c r="D53" s="66"/>
      <c r="E53" s="66"/>
      <c r="F53" s="66"/>
      <c r="G53" s="66"/>
      <c r="H53" s="66"/>
      <c r="I53" s="66"/>
      <c r="J53" s="67" t="s">
        <v>49</v>
      </c>
      <c r="K53" s="66" t="s">
        <v>49</v>
      </c>
      <c r="L53" s="66" t="s">
        <v>49</v>
      </c>
      <c r="M53" s="66" t="s">
        <v>49</v>
      </c>
      <c r="N53" s="78"/>
      <c r="O53" s="85" t="str">
        <f>IF(C53="","",VLOOKUP(C53,'代碼表 '!$A:$C,2,FALSE))</f>
        <v/>
      </c>
      <c r="P53" s="65" t="str">
        <f>IF(D53="","",VLOOKUP(D53,'代碼表 '!$A$3:$G$33,5,FALSE))</f>
        <v/>
      </c>
      <c r="Q53" s="68" t="str">
        <f>IF(E53="","",VLOOKUP(E53,'代碼表 '!$A$4:$H$33,8,FALSE))</f>
        <v/>
      </c>
      <c r="R53" s="68" t="str">
        <f>IF(F53="","",VLOOKUP(F53,'代碼表 '!$A$4:$G$33,6,FALSE))</f>
        <v/>
      </c>
      <c r="S53" s="68" t="str">
        <f>IF(G53="","",VLOOKUP(G53,'代碼表 '!$A$4:$G$33,6,FALSE))</f>
        <v/>
      </c>
    </row>
    <row r="54" spans="1:19" ht="16.149999999999999" customHeight="1" x14ac:dyDescent="0.3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</row>
  </sheetData>
  <mergeCells count="12">
    <mergeCell ref="N1:Q1"/>
    <mergeCell ref="A1:M1"/>
    <mergeCell ref="A54:S54"/>
    <mergeCell ref="R2:S2"/>
    <mergeCell ref="F2:I2"/>
    <mergeCell ref="B2:B3"/>
    <mergeCell ref="O2:O3"/>
    <mergeCell ref="J2:J3"/>
    <mergeCell ref="K2:K3"/>
    <mergeCell ref="L2:L3"/>
    <mergeCell ref="N2:N3"/>
    <mergeCell ref="M2:M3"/>
  </mergeCells>
  <phoneticPr fontId="2" type="noConversion"/>
  <printOptions horizontalCentered="1" gridLines="1"/>
  <pageMargins left="0" right="0" top="0.39370078740157483" bottom="0.19685039370078741" header="0.51181102362204722" footer="0.11811023622047245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2</vt:i4>
      </vt:variant>
    </vt:vector>
  </HeadingPairs>
  <TitlesOfParts>
    <vt:vector size="5" baseType="lpstr">
      <vt:lpstr>說明</vt:lpstr>
      <vt:lpstr>代碼表 </vt:lpstr>
      <vt:lpstr>名單</vt:lpstr>
      <vt:lpstr>'代碼表 '!Print_Titles</vt:lpstr>
      <vt:lpstr>名單!Print_Titles</vt:lpstr>
    </vt:vector>
  </TitlesOfParts>
  <Company>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YGS</dc:creator>
  <cp:lastModifiedBy>蕭惠珍</cp:lastModifiedBy>
  <cp:lastPrinted>2018-10-26T03:15:49Z</cp:lastPrinted>
  <dcterms:created xsi:type="dcterms:W3CDTF">2001-12-20T06:03:56Z</dcterms:created>
  <dcterms:modified xsi:type="dcterms:W3CDTF">2022-12-03T02:20:06Z</dcterms:modified>
</cp:coreProperties>
</file>